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M:\BACK-OFFICE\ESTADÍSTICAS-DE-DEUDA\Webpage\Informacion Trimestral\2024\Ingles\Q4\"/>
    </mc:Choice>
  </mc:AlternateContent>
  <xr:revisionPtr revIDLastSave="0" documentId="13_ncr:1_{8A7153C6-6AC4-4543-A6EE-B33434DCF214}" xr6:coauthVersionLast="47" xr6:coauthVersionMax="47" xr10:uidLastSave="{00000000-0000-0000-0000-000000000000}"/>
  <bookViews>
    <workbookView xWindow="-17985" yWindow="-16335" windowWidth="29040" windowHeight="15840" xr2:uid="{00000000-000D-0000-FFFF-FFFF00000000}"/>
  </bookViews>
  <sheets>
    <sheet name="By Maturity" sheetId="1" r:id="rId1"/>
  </sheets>
  <externalReferences>
    <externalReference r:id="rId2"/>
    <externalReference r:id="rId3"/>
    <externalReference r:id="rId4"/>
    <externalReference r:id="rId5"/>
    <externalReference r:id="rId6"/>
    <externalReference r:id="rId7"/>
  </externalReference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FAL4">#REF!</definedName>
    <definedName name="_______FAL6">#REF!</definedName>
    <definedName name="_______FAL7">#REF!</definedName>
    <definedName name="______AUS1">#REF!</definedName>
    <definedName name="______DEG1">#REF!</definedName>
    <definedName name="______DKR1">#REF!</definedName>
    <definedName name="______ECU1">#REF!</definedName>
    <definedName name="______ESC1">#REF!</definedName>
    <definedName name="______FAL2">#REF!</definedName>
    <definedName name="______FAL3">#REF!</definedName>
    <definedName name="______FAL4">#REF!</definedName>
    <definedName name="______FAL5">#REF!</definedName>
    <definedName name="______FAL6">#REF!</definedName>
    <definedName name="______FAL7">#REF!</definedName>
    <definedName name="______FMK1">#REF!</definedName>
    <definedName name="______IKR1">#REF!</definedName>
    <definedName name="______IRP1">#REF!</definedName>
    <definedName name="______LIT1">#REF!</definedName>
    <definedName name="______MEX1">#REF!</definedName>
    <definedName name="______PTA1">#REF!</definedName>
    <definedName name="______SAR1">#REF!</definedName>
    <definedName name="_____AUS1">#REF!</definedName>
    <definedName name="_____DEG1">#REF!</definedName>
    <definedName name="_____DKR1">#REF!</definedName>
    <definedName name="_____ECU1">#REF!</definedName>
    <definedName name="_____ESC1">#REF!</definedName>
    <definedName name="_____FAL2">#REF!</definedName>
    <definedName name="_____FAL3">#REF!</definedName>
    <definedName name="_____FAL4">#REF!</definedName>
    <definedName name="_____FAL5">#REF!</definedName>
    <definedName name="_____FAL6">#REF!</definedName>
    <definedName name="_____FAL7">#REF!</definedName>
    <definedName name="_____FMK1">#REF!</definedName>
    <definedName name="_____IKR1">#REF!</definedName>
    <definedName name="_____IRP1">#REF!</definedName>
    <definedName name="_____LIT1">#REF!</definedName>
    <definedName name="_____MEX1">#REF!</definedName>
    <definedName name="_____PTA1">#REF!</definedName>
    <definedName name="_____SAR1">#REF!</definedName>
    <definedName name="____AUS1">#REF!</definedName>
    <definedName name="____DEG1">#REF!</definedName>
    <definedName name="____DKR1">#REF!</definedName>
    <definedName name="____ECU1">#REF!</definedName>
    <definedName name="____ESC1">#REF!</definedName>
    <definedName name="____FAL2">#REF!</definedName>
    <definedName name="____FAL3">#REF!</definedName>
    <definedName name="____FAL4">#REF!</definedName>
    <definedName name="____FAL5">#REF!</definedName>
    <definedName name="____FAL6">#REF!</definedName>
    <definedName name="____FAL7">#REF!</definedName>
    <definedName name="____FMK1">#REF!</definedName>
    <definedName name="____IKR1">#REF!</definedName>
    <definedName name="____IRP1">#REF!</definedName>
    <definedName name="____LIT1">#REF!</definedName>
    <definedName name="____MEX1">#REF!</definedName>
    <definedName name="____PTA1">#REF!</definedName>
    <definedName name="____SAR1">#REF!</definedName>
    <definedName name="___AUS1">#REF!</definedName>
    <definedName name="___DEG1">#REF!</definedName>
    <definedName name="___DKR1">#REF!</definedName>
    <definedName name="___ECU1">#REF!</definedName>
    <definedName name="___ESC1">#REF!</definedName>
    <definedName name="___FAL2">#REF!</definedName>
    <definedName name="___FAL3">#REF!</definedName>
    <definedName name="___FAL4">#REF!</definedName>
    <definedName name="___FAL5">#REF!</definedName>
    <definedName name="___FAL6">#REF!</definedName>
    <definedName name="___FAL7">#REF!</definedName>
    <definedName name="___FMK1">#REF!</definedName>
    <definedName name="___IKR1">#REF!</definedName>
    <definedName name="___IRP1">#REF!</definedName>
    <definedName name="___LIT1">#REF!</definedName>
    <definedName name="___MEX1">#REF!</definedName>
    <definedName name="___PTA1">#REF!</definedName>
    <definedName name="___SAR1">#REF!</definedName>
    <definedName name="__123Graph_A" hidden="1">[1]C!#REF!</definedName>
    <definedName name="__123Graph_B" hidden="1">[1]C!#REF!</definedName>
    <definedName name="__123Graph_C" hidden="1">[1]C!#REF!</definedName>
    <definedName name="__123Graph_E" hidden="1">[1]C!#REF!</definedName>
    <definedName name="__123Graph_F" hidden="1">[1]C!#REF!</definedName>
    <definedName name="__AUS1">#REF!</definedName>
    <definedName name="__DEG1">#REF!</definedName>
    <definedName name="__DKR1">#REF!</definedName>
    <definedName name="__ECU1">#REF!</definedName>
    <definedName name="__ESC1">#REF!</definedName>
    <definedName name="__FAL2">#REF!</definedName>
    <definedName name="__FAL3">#REF!</definedName>
    <definedName name="__FAL4">#REF!</definedName>
    <definedName name="__FAL5">#REF!</definedName>
    <definedName name="__FAL6">#REF!</definedName>
    <definedName name="__FAL7">#REF!</definedName>
    <definedName name="__FMK1">#REF!</definedName>
    <definedName name="__IKR1">#REF!</definedName>
    <definedName name="__IRP1">#REF!</definedName>
    <definedName name="__LIT1">#REF!</definedName>
    <definedName name="__MEX1">#REF!</definedName>
    <definedName name="__PTA1">#REF!</definedName>
    <definedName name="__SAR1">#REF!</definedName>
    <definedName name="_3.__No_club_de_París__Después_del_30_Jun_84">#REF!</definedName>
    <definedName name="_AUS1">#REF!</definedName>
    <definedName name="_DEG1">#REF!</definedName>
    <definedName name="_DKR1">#REF!</definedName>
    <definedName name="_ECU1">#REF!</definedName>
    <definedName name="_ESC1">#REF!</definedName>
    <definedName name="_FAL1">#REF!</definedName>
    <definedName name="_FAL2">#REF!</definedName>
    <definedName name="_FAL3">#REF!</definedName>
    <definedName name="_FAL4">#REF!</definedName>
    <definedName name="_FAL5">#REF!</definedName>
    <definedName name="_FAL6">#REF!</definedName>
    <definedName name="_FAL7">#REF!</definedName>
    <definedName name="_Fill" hidden="1">#REF!</definedName>
    <definedName name="_FMK1">#REF!</definedName>
    <definedName name="_IKR1">#REF!</definedName>
    <definedName name="_IRP1">#REF!</definedName>
    <definedName name="_Key1" hidden="1">#REF!</definedName>
    <definedName name="_LIT1">#REF!</definedName>
    <definedName name="_MEX1">#REF!</definedName>
    <definedName name="_Order1" hidden="1">0</definedName>
    <definedName name="_PTA1">#REF!</definedName>
    <definedName name="_SAR1">#REF!</definedName>
    <definedName name="_Sort" hidden="1">#REF!</definedName>
    <definedName name="A">#REF!</definedName>
    <definedName name="AMORTI">#REF!</definedName>
    <definedName name="ASAU">#REF!</definedName>
    <definedName name="ASAU1">#REF!</definedName>
    <definedName name="AUS">#REF!</definedName>
    <definedName name="AVISO">#REF!</definedName>
    <definedName name="B">#REF!</definedName>
    <definedName name="BANCOS">#REF!</definedName>
    <definedName name="BC">#REF!</definedName>
    <definedName name="BS">#REF!</definedName>
    <definedName name="BS1A">#REF!</definedName>
    <definedName name="C_">#REF!</definedName>
    <definedName name="CAD">#REF!</definedName>
    <definedName name="CD">#REF!</definedName>
    <definedName name="CD1A">#REF!</definedName>
    <definedName name="CHF">#REF!</definedName>
    <definedName name="CLUB91">#REF!</definedName>
    <definedName name="CN">#REF!</definedName>
    <definedName name="CN1A">#REF!</definedName>
    <definedName name="CRUZ">#REF!</definedName>
    <definedName name="CRUZ1">#REF!</definedName>
    <definedName name="CS">#REF!</definedName>
    <definedName name="CS1A">#REF!</definedName>
    <definedName name="date">[2]Tablas!$IV$1:$IV$2</definedName>
    <definedName name="DDD">#REF!</definedName>
    <definedName name="DEG">#REF!</definedName>
    <definedName name="DEMEURO">#REF!</definedName>
    <definedName name="DIVISOR">#REF!</definedName>
    <definedName name="DIVISOR1">#REF!</definedName>
    <definedName name="DKK">#REF!</definedName>
    <definedName name="DKR">#REF!</definedName>
    <definedName name="DM">#REF!</definedName>
    <definedName name="DM1A">#REF!</definedName>
    <definedName name="DR">#REF!</definedName>
    <definedName name="DR1A">#REF!</definedName>
    <definedName name="DY">#REF!</definedName>
    <definedName name="DY1A">#REF!</definedName>
    <definedName name="E">#REF!</definedName>
    <definedName name="ECU">#REF!</definedName>
    <definedName name="ESC">#REF!</definedName>
    <definedName name="EURO">#REF!</definedName>
    <definedName name="EURO1">#REF!</definedName>
    <definedName name="FAL">#REF!</definedName>
    <definedName name="FB">#REF!</definedName>
    <definedName name="FB1A">#REF!</definedName>
    <definedName name="FF">#REF!</definedName>
    <definedName name="FF1A">#REF!</definedName>
    <definedName name="FMK">#REF!</definedName>
    <definedName name="FRFEURO">#REF!</definedName>
    <definedName name="FS">#REF!</definedName>
    <definedName name="FS1A">#REF!</definedName>
    <definedName name="FT">#REF!</definedName>
    <definedName name="FT1A">#REF!</definedName>
    <definedName name="GBP">#REF!</definedName>
    <definedName name="GOB">#REF!</definedName>
    <definedName name="GUIL">#REF!</definedName>
    <definedName name="GUIL1">#REF!</definedName>
    <definedName name="IDB">#REF!</definedName>
    <definedName name="IKR">#REF!</definedName>
    <definedName name="INTERES">#REF!</definedName>
    <definedName name="IRLS">#REF!</definedName>
    <definedName name="IRLS1">#REF!</definedName>
    <definedName name="IRP">#REF!</definedName>
    <definedName name="JA">#REF!</definedName>
    <definedName name="jagu4">#REF!</definedName>
    <definedName name="JJ">#REF!</definedName>
    <definedName name="JPY">#REF!</definedName>
    <definedName name="KD">#REF!</definedName>
    <definedName name="KD1A">#REF!</definedName>
    <definedName name="LD">#REF!</definedName>
    <definedName name="LD1A">#REF!</definedName>
    <definedName name="LE">#REF!</definedName>
    <definedName name="LE1A">#REF!</definedName>
    <definedName name="LIT">#REF!</definedName>
    <definedName name="LITEURO">#REF!</definedName>
    <definedName name="LP">#REF!</definedName>
    <definedName name="LP1A">#REF!</definedName>
    <definedName name="LUXF">#REF!</definedName>
    <definedName name="LUXF1">#REF!</definedName>
    <definedName name="MALAX">#REF!</definedName>
    <definedName name="MALAX1">#REF!</definedName>
    <definedName name="MEX">#REF!</definedName>
    <definedName name="NOCLUB">#REF!</definedName>
    <definedName name="NOK">#REF!</definedName>
    <definedName name="P">#REF!</definedName>
    <definedName name="POTENCIAL">#REF!</definedName>
    <definedName name="PP">#REF!</definedName>
    <definedName name="Print_Area_MI">#REF!</definedName>
    <definedName name="PTA">#REF!</definedName>
    <definedName name="PTAEURO">#REF!</definedName>
    <definedName name="R_">#REF!</definedName>
    <definedName name="RA">#REF!</definedName>
    <definedName name="RD">#REF!</definedName>
    <definedName name="RD1A">#REF!</definedName>
    <definedName name="RE">#REF!</definedName>
    <definedName name="RESUMEN">'[3]Evolución Deuda Ene-jun 2004'!#REF!</definedName>
    <definedName name="RESUMEN2">#REF!</definedName>
    <definedName name="RESUMEN3">#REF!</definedName>
    <definedName name="RESUMEN4">#REF!</definedName>
    <definedName name="RESUMEN5">#REF!</definedName>
    <definedName name="RR">#REF!</definedName>
    <definedName name="RS">#REF!</definedName>
    <definedName name="RS1A">#REF!</definedName>
    <definedName name="RUIZ">#REF!</definedName>
    <definedName name="S_">#REF!</definedName>
    <definedName name="S_1A">#REF!</definedName>
    <definedName name="SAR">#REF!</definedName>
    <definedName name="SCHILL">#REF!</definedName>
    <definedName name="SCHILL1">#REF!</definedName>
    <definedName name="SEK">#REF!</definedName>
    <definedName name="SING">#REF!</definedName>
    <definedName name="SING1">#REF!</definedName>
    <definedName name="SUPLI">#REF!</definedName>
    <definedName name="SUPLIDORES">#REF!</definedName>
    <definedName name="TASA">#REF!</definedName>
    <definedName name="TASAS">#REF!</definedName>
    <definedName name="tc">#VALUE!</definedName>
    <definedName name="TD">#REF!</definedName>
    <definedName name="TD1A">#REF!</definedName>
    <definedName name="TOTAL">#REF!</definedName>
    <definedName name="UAED">#REF!</definedName>
    <definedName name="UAED1">#REF!</definedName>
    <definedName name="UC">#REF!</definedName>
    <definedName name="UC1A">#REF!</definedName>
    <definedName name="VENEZU">#REF!</definedName>
    <definedName name="YY">#REF!</definedName>
    <definedName name="YY1A">#REF!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 l="1"/>
  <c r="C23" i="1"/>
  <c r="B18" i="1"/>
  <c r="B38" i="1" s="1"/>
  <c r="C32" i="1"/>
  <c r="C33" i="1"/>
  <c r="C31" i="1"/>
  <c r="C26" i="1"/>
  <c r="C25" i="1"/>
  <c r="C27" i="1"/>
  <c r="C28" i="1"/>
  <c r="C30" i="1" l="1"/>
  <c r="D32" i="1" s="1"/>
  <c r="C50" i="1"/>
  <c r="D52" i="1" s="1"/>
  <c r="C44" i="1"/>
  <c r="C22" i="1"/>
  <c r="C24" i="1"/>
  <c r="D31" i="1" l="1"/>
  <c r="D33" i="1"/>
  <c r="D53" i="1"/>
  <c r="D51" i="1"/>
  <c r="D54" i="1"/>
  <c r="C42" i="1"/>
  <c r="D44" i="1" s="1"/>
  <c r="D24" i="1"/>
  <c r="C20" i="1"/>
  <c r="D26" i="1"/>
  <c r="D27" i="1"/>
  <c r="D28" i="1"/>
  <c r="D25" i="1"/>
  <c r="C40" i="1" l="1"/>
  <c r="D43" i="1"/>
  <c r="D47" i="1"/>
  <c r="D50" i="1"/>
  <c r="D45" i="1"/>
  <c r="D48" i="1"/>
  <c r="D46" i="1"/>
  <c r="D22" i="1"/>
  <c r="D20" i="1"/>
  <c r="D42" i="1" l="1"/>
</calcChain>
</file>

<file path=xl/sharedStrings.xml><?xml version="1.0" encoding="utf-8"?>
<sst xmlns="http://schemas.openxmlformats.org/spreadsheetml/2006/main" count="39" uniqueCount="23">
  <si>
    <t>%</t>
  </si>
  <si>
    <t>DOMINICAN REPUBLIC</t>
  </si>
  <si>
    <t>MINISTRY OF FINANCE</t>
  </si>
  <si>
    <t>PUBLIC DEBT OFFICE</t>
  </si>
  <si>
    <t>Non Financial Public Sector (NFPS) Debt by Maturity</t>
  </si>
  <si>
    <t>(in millions of U.S. dollars, and as % of the non financial public sector total debt)</t>
  </si>
  <si>
    <t>preliminary data</t>
  </si>
  <si>
    <t>NFPS Total Debt</t>
  </si>
  <si>
    <t>NFPS Maturities (excl. Recap Plan of CB)</t>
  </si>
  <si>
    <t>Medium-Long Term</t>
  </si>
  <si>
    <t xml:space="preserve">     Between 1 and 3 years</t>
  </si>
  <si>
    <t xml:space="preserve">     Between 4 and 5 years</t>
  </si>
  <si>
    <t xml:space="preserve">     Between 6 and 12 years</t>
  </si>
  <si>
    <t xml:space="preserve">     More than 12 years</t>
  </si>
  <si>
    <t>Recapitalization Plan of CB Maturities 2/</t>
  </si>
  <si>
    <t>Residual Maturity…</t>
  </si>
  <si>
    <t>Amount (US$)</t>
  </si>
  <si>
    <t xml:space="preserve">     Between 4 and 6 years</t>
  </si>
  <si>
    <t>Short Term 1/</t>
  </si>
  <si>
    <t>(2) The bonds for the Recapitalization Plan of the Central Bank are not redeemable at maturity, they are replaced with new instruments with characteristics according to the current market conditions (maturities and interest rates).</t>
  </si>
  <si>
    <t>(1) Debt due within a year.</t>
  </si>
  <si>
    <t>Original Maturity…</t>
  </si>
  <si>
    <t xml:space="preserve">     More than 6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</si>
</sst>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_(* #,##0.0_);_(* \(#,##0.0\);_(* &quot;-&quot;?_);_(@_)"/>
    <numFmt numFmtId="166" formatCode="0.0"/>
    <numFmt numFmtId="167" formatCode="&quot;   &quot;@"/>
    <numFmt numFmtId="168" formatCode="&quot;      &quot;@"/>
    <numFmt numFmtId="169" formatCode="&quot;         &quot;@"/>
    <numFmt numFmtId="170" formatCode="&quot;            &quot;@"/>
    <numFmt numFmtId="171" formatCode="&quot;               &quot;@"/>
    <numFmt numFmtId="172" formatCode="#,##0.0"/>
    <numFmt numFmtId="173" formatCode="[&gt;=0.05]#,##0.0;[&lt;=-0.05]\-#,##0.0;?0.0"/>
    <numFmt numFmtId="174" formatCode="[Black]#,##0.0;[Black]\-#,##0.0;;"/>
    <numFmt numFmtId="175" formatCode="[Black][&gt;0.05]#,##0.0;[Black][&lt;-0.05]\-#,##0.0;;"/>
    <numFmt numFmtId="176" formatCode="[Black][&gt;0.5]#,##0;[Black][&lt;-0.5]\-#,##0;;"/>
  </numFmts>
  <fonts count="20">
    <font>
      <sz val="11"/>
      <color theme="1"/>
      <name val="Calibri"/>
      <family val="2"/>
      <scheme val="minor"/>
    </font>
    <font>
      <sz val="10"/>
      <name val="Arial"/>
      <family val="2"/>
    </font>
    <font>
      <b/>
      <sz val="10"/>
      <name val="Arial"/>
      <family val="2"/>
    </font>
    <font>
      <sz val="8"/>
      <name val="arial"/>
      <family val="2"/>
    </font>
    <font>
      <sz val="11"/>
      <color indexed="8"/>
      <name val="Calibri"/>
      <family val="2"/>
    </font>
    <font>
      <sz val="9"/>
      <name val="Arial"/>
      <family val="2"/>
    </font>
    <font>
      <sz val="9"/>
      <name val="Times New Roman"/>
      <family val="1"/>
    </font>
    <font>
      <sz val="8"/>
      <color indexed="12"/>
      <name val="Helv"/>
    </font>
    <font>
      <sz val="10"/>
      <name val="Geneva"/>
    </font>
    <font>
      <u/>
      <sz val="10"/>
      <color indexed="12"/>
      <name val="Times New Roman"/>
      <family val="1"/>
    </font>
    <font>
      <sz val="8"/>
      <color indexed="8"/>
      <name val="Helv"/>
    </font>
    <font>
      <sz val="10"/>
      <name val="Times New Roman"/>
      <family val="1"/>
    </font>
    <font>
      <sz val="10"/>
      <name val="Tms Rmn"/>
    </font>
    <font>
      <sz val="10"/>
      <name val="Courier"/>
      <family val="3"/>
    </font>
    <font>
      <sz val="10"/>
      <color indexed="10"/>
      <name val="MS Sans Serif"/>
      <family val="2"/>
    </font>
    <font>
      <sz val="8"/>
      <name val="Helv"/>
    </font>
    <font>
      <sz val="11"/>
      <color theme="1"/>
      <name val="Calibri"/>
      <family val="2"/>
      <scheme val="minor"/>
    </font>
    <font>
      <sz val="11"/>
      <color theme="1"/>
      <name val="Calibri"/>
      <family val="2"/>
    </font>
    <font>
      <sz val="9"/>
      <color rgb="FFFF0000"/>
      <name val="Arial"/>
      <family val="2"/>
    </font>
    <font>
      <b/>
      <sz val="10"/>
      <color theme="0"/>
      <name val="Arial"/>
      <family val="2"/>
    </font>
  </fonts>
  <fills count="6">
    <fill>
      <patternFill patternType="none"/>
    </fill>
    <fill>
      <patternFill patternType="gray125"/>
    </fill>
    <fill>
      <patternFill patternType="solid">
        <fgColor indexed="22"/>
      </patternFill>
    </fill>
    <fill>
      <patternFill patternType="solid">
        <fgColor rgb="FFFFFFCC"/>
      </patternFill>
    </fill>
    <fill>
      <patternFill patternType="solid">
        <fgColor theme="0"/>
        <bgColor indexed="64"/>
      </patternFill>
    </fill>
    <fill>
      <patternFill patternType="solid">
        <fgColor rgb="FF005198"/>
        <bgColor indexed="64"/>
      </patternFill>
    </fill>
  </fills>
  <borders count="8">
    <border>
      <left/>
      <right/>
      <top/>
      <bottom/>
      <diagonal/>
    </border>
    <border>
      <left style="thin">
        <color indexed="64"/>
      </left>
      <right style="thin">
        <color indexed="64"/>
      </right>
      <top/>
      <bottom/>
      <diagonal/>
    </border>
    <border>
      <left/>
      <right/>
      <top style="medium">
        <color indexed="64"/>
      </top>
      <bottom style="medium">
        <color indexed="64"/>
      </bottom>
      <diagonal/>
    </border>
    <border>
      <left/>
      <right/>
      <top/>
      <bottom style="double">
        <color indexed="64"/>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s>
  <cellStyleXfs count="633">
    <xf numFmtId="0" fontId="0" fillId="0" borderId="0"/>
    <xf numFmtId="167" fontId="6"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7" fillId="0" borderId="1">
      <protection hidden="1"/>
    </xf>
    <xf numFmtId="0" fontId="8" fillId="2" borderId="1" applyNumberFormat="0" applyFont="0" applyBorder="0" applyAlignment="0" applyProtection="0">
      <protection hidden="1"/>
    </xf>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applyNumberFormat="0" applyFill="0" applyBorder="0" applyAlignment="0" applyProtection="0">
      <alignment vertical="top"/>
      <protection locked="0"/>
    </xf>
    <xf numFmtId="172" fontId="6" fillId="0" borderId="0" applyFont="0" applyFill="0" applyBorder="0" applyAlignment="0" applyProtection="0"/>
    <xf numFmtId="3" fontId="6" fillId="0" borderId="0" applyFont="0" applyFill="0" applyBorder="0" applyAlignment="0" applyProtection="0"/>
    <xf numFmtId="0" fontId="10" fillId="0" borderId="1">
      <alignment horizontal="left"/>
      <protection locked="0"/>
    </xf>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2" fontId="11" fillId="0" borderId="0" applyFont="0" applyFill="0" applyBorder="0" applyAlignment="0" applyProtection="0"/>
    <xf numFmtId="44" fontId="11"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 fillId="0" borderId="0"/>
    <xf numFmtId="39" fontId="13" fillId="0" borderId="0"/>
    <xf numFmtId="0" fontId="1"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17" fillId="0" borderId="0"/>
    <xf numFmtId="0" fontId="16" fillId="0" borderId="0"/>
    <xf numFmtId="0" fontId="16" fillId="0" borderId="0"/>
    <xf numFmtId="173" fontId="11" fillId="0" borderId="0" applyFill="0" applyBorder="0" applyAlignment="0" applyProtection="0">
      <alignment horizontal="right"/>
    </xf>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174" fontId="11"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 fillId="0" borderId="0"/>
    <xf numFmtId="0" fontId="14" fillId="0" borderId="1" applyNumberFormat="0" applyFill="0" applyBorder="0" applyAlignment="0" applyProtection="0">
      <protection hidden="1"/>
    </xf>
    <xf numFmtId="0" fontId="15" fillId="2" borderId="1"/>
    <xf numFmtId="9" fontId="16" fillId="0" borderId="0" applyFont="0" applyFill="0" applyBorder="0" applyAlignment="0" applyProtection="0"/>
  </cellStyleXfs>
  <cellXfs count="52">
    <xf numFmtId="0" fontId="0" fillId="0" borderId="0" xfId="0"/>
    <xf numFmtId="0" fontId="1" fillId="0" borderId="0" xfId="240"/>
    <xf numFmtId="0" fontId="1" fillId="0" borderId="0" xfId="240" applyAlignment="1">
      <alignment horizontal="right"/>
    </xf>
    <xf numFmtId="0" fontId="2" fillId="0" borderId="0" xfId="240" applyFont="1"/>
    <xf numFmtId="0" fontId="3" fillId="0" borderId="0" xfId="240" applyFont="1" applyAlignment="1">
      <alignment horizontal="center"/>
    </xf>
    <xf numFmtId="0" fontId="2" fillId="0" borderId="0" xfId="240" applyFont="1" applyAlignment="1">
      <alignment horizontal="center"/>
    </xf>
    <xf numFmtId="164" fontId="2" fillId="0" borderId="0" xfId="240" applyNumberFormat="1" applyFont="1" applyAlignment="1">
      <alignment horizontal="left" vertical="top"/>
    </xf>
    <xf numFmtId="164" fontId="2" fillId="0" borderId="3" xfId="109" applyNumberFormat="1" applyFont="1" applyBorder="1" applyAlignment="1">
      <alignment horizontal="center" vertical="top"/>
    </xf>
    <xf numFmtId="164" fontId="2" fillId="0" borderId="4" xfId="240" applyNumberFormat="1" applyFont="1" applyBorder="1" applyAlignment="1">
      <alignment horizontal="left" vertical="top"/>
    </xf>
    <xf numFmtId="164" fontId="2" fillId="0" borderId="4" xfId="109" applyNumberFormat="1" applyFont="1" applyBorder="1" applyAlignment="1">
      <alignment horizontal="center" vertical="top"/>
    </xf>
    <xf numFmtId="164" fontId="2" fillId="0" borderId="0" xfId="240" applyNumberFormat="1" applyFont="1" applyAlignment="1">
      <alignment horizontal="left" vertical="top" indent="1"/>
    </xf>
    <xf numFmtId="0" fontId="5" fillId="0" borderId="0" xfId="240" applyFont="1" applyAlignment="1">
      <alignment horizontal="left" vertical="top" indent="1"/>
    </xf>
    <xf numFmtId="164" fontId="2" fillId="0" borderId="0" xfId="240" applyNumberFormat="1" applyFont="1" applyAlignment="1">
      <alignment horizontal="left" vertical="top" indent="2"/>
    </xf>
    <xf numFmtId="164" fontId="2" fillId="0" borderId="0" xfId="109" applyNumberFormat="1" applyFont="1" applyBorder="1" applyAlignment="1">
      <alignment horizontal="center" vertical="top"/>
    </xf>
    <xf numFmtId="0" fontId="5" fillId="0" borderId="0" xfId="240" applyFont="1" applyAlignment="1">
      <alignment horizontal="left" vertical="top"/>
    </xf>
    <xf numFmtId="164" fontId="5" fillId="0" borderId="0" xfId="240" applyNumberFormat="1" applyFont="1" applyAlignment="1">
      <alignment horizontal="left" vertical="top" indent="1"/>
    </xf>
    <xf numFmtId="164" fontId="1" fillId="0" borderId="0" xfId="109" applyNumberFormat="1" applyFont="1" applyBorder="1" applyAlignment="1">
      <alignment horizontal="center" vertical="top"/>
    </xf>
    <xf numFmtId="164" fontId="5" fillId="0" borderId="4" xfId="240" applyNumberFormat="1" applyFont="1" applyBorder="1" applyAlignment="1">
      <alignment horizontal="left" vertical="top" indent="1"/>
    </xf>
    <xf numFmtId="0" fontId="1" fillId="0" borderId="4" xfId="240" applyBorder="1"/>
    <xf numFmtId="164" fontId="5" fillId="0" borderId="0" xfId="240" applyNumberFormat="1" applyFont="1" applyAlignment="1">
      <alignment horizontal="left" vertical="top"/>
    </xf>
    <xf numFmtId="0" fontId="2" fillId="0" borderId="5" xfId="240" applyFont="1" applyBorder="1" applyAlignment="1">
      <alignment horizontal="left" vertical="top" indent="2"/>
    </xf>
    <xf numFmtId="43" fontId="2" fillId="0" borderId="5" xfId="109" applyFont="1" applyBorder="1" applyAlignment="1">
      <alignment horizontal="center" vertical="top"/>
    </xf>
    <xf numFmtId="43" fontId="1" fillId="0" borderId="0" xfId="240" applyNumberFormat="1" applyAlignment="1">
      <alignment horizontal="right"/>
    </xf>
    <xf numFmtId="43" fontId="1" fillId="0" borderId="0" xfId="240" applyNumberFormat="1"/>
    <xf numFmtId="164" fontId="2" fillId="0" borderId="0" xfId="240" applyNumberFormat="1" applyFont="1" applyAlignment="1">
      <alignment horizontal="center"/>
    </xf>
    <xf numFmtId="164" fontId="2" fillId="4" borderId="3" xfId="109" applyNumberFormat="1" applyFont="1" applyFill="1" applyBorder="1" applyAlignment="1">
      <alignment vertical="top"/>
    </xf>
    <xf numFmtId="164" fontId="2" fillId="4" borderId="0" xfId="109" applyNumberFormat="1" applyFont="1" applyFill="1" applyBorder="1" applyAlignment="1">
      <alignment vertical="top"/>
    </xf>
    <xf numFmtId="164" fontId="2" fillId="4" borderId="6" xfId="109" applyNumberFormat="1" applyFont="1" applyFill="1" applyBorder="1" applyAlignment="1">
      <alignment vertical="top"/>
    </xf>
    <xf numFmtId="164" fontId="18" fillId="4" borderId="4" xfId="109" applyNumberFormat="1" applyFont="1" applyFill="1" applyBorder="1" applyAlignment="1">
      <alignment horizontal="center" vertical="top"/>
    </xf>
    <xf numFmtId="164" fontId="18" fillId="4" borderId="4" xfId="109" applyNumberFormat="1" applyFont="1" applyFill="1" applyBorder="1" applyAlignment="1">
      <alignment vertical="top"/>
    </xf>
    <xf numFmtId="164" fontId="2" fillId="4" borderId="3" xfId="109" applyNumberFormat="1" applyFont="1" applyFill="1" applyBorder="1" applyAlignment="1">
      <alignment horizontal="center" vertical="top"/>
    </xf>
    <xf numFmtId="164" fontId="2" fillId="4" borderId="0" xfId="109" applyNumberFormat="1" applyFont="1" applyFill="1" applyBorder="1" applyAlignment="1">
      <alignment horizontal="center" vertical="top"/>
    </xf>
    <xf numFmtId="164" fontId="1" fillId="4" borderId="0" xfId="109" applyNumberFormat="1" applyFont="1" applyFill="1" applyBorder="1" applyAlignment="1">
      <alignment horizontal="center" vertical="top"/>
    </xf>
    <xf numFmtId="164" fontId="5" fillId="0" borderId="0" xfId="240" applyNumberFormat="1" applyFont="1" applyAlignment="1">
      <alignment vertical="top" wrapText="1"/>
    </xf>
    <xf numFmtId="164" fontId="3" fillId="0" borderId="0" xfId="240" applyNumberFormat="1" applyFont="1" applyAlignment="1">
      <alignment horizontal="left" vertical="top"/>
    </xf>
    <xf numFmtId="43" fontId="3" fillId="0" borderId="0" xfId="240" applyNumberFormat="1" applyFont="1" applyAlignment="1">
      <alignment horizontal="right"/>
    </xf>
    <xf numFmtId="0" fontId="3" fillId="0" borderId="0" xfId="240" applyFont="1"/>
    <xf numFmtId="0" fontId="3" fillId="4" borderId="0" xfId="0" applyFont="1" applyFill="1"/>
    <xf numFmtId="166" fontId="2" fillId="4" borderId="0" xfId="109" applyNumberFormat="1" applyFont="1" applyFill="1" applyBorder="1" applyAlignment="1">
      <alignment vertical="top"/>
    </xf>
    <xf numFmtId="164" fontId="1" fillId="4" borderId="0" xfId="109" applyNumberFormat="1" applyFont="1" applyFill="1" applyBorder="1" applyAlignment="1">
      <alignment vertical="top"/>
    </xf>
    <xf numFmtId="0" fontId="19" fillId="5" borderId="2" xfId="240" applyFont="1" applyFill="1" applyBorder="1" applyAlignment="1">
      <alignment horizontal="center"/>
    </xf>
    <xf numFmtId="43" fontId="2" fillId="0" borderId="4" xfId="109" applyFont="1" applyBorder="1" applyAlignment="1">
      <alignment horizontal="center" vertical="top"/>
    </xf>
    <xf numFmtId="164" fontId="2" fillId="0" borderId="3" xfId="109" applyNumberFormat="1" applyFont="1" applyBorder="1" applyAlignment="1">
      <alignment vertical="top"/>
    </xf>
    <xf numFmtId="165" fontId="2" fillId="0" borderId="0" xfId="109" applyNumberFormat="1" applyFont="1" applyAlignment="1">
      <alignment vertical="top"/>
    </xf>
    <xf numFmtId="166" fontId="1" fillId="0" borderId="0" xfId="632" applyNumberFormat="1" applyFont="1"/>
    <xf numFmtId="164" fontId="1" fillId="0" borderId="0" xfId="109" applyNumberFormat="1" applyAlignment="1">
      <alignment horizontal="center" vertical="top"/>
    </xf>
    <xf numFmtId="165" fontId="1" fillId="0" borderId="0" xfId="240" applyNumberFormat="1"/>
    <xf numFmtId="164" fontId="3" fillId="0" borderId="0" xfId="240" applyNumberFormat="1" applyFont="1" applyAlignment="1">
      <alignment horizontal="justify" vertical="top" wrapText="1"/>
    </xf>
    <xf numFmtId="0" fontId="2" fillId="0" borderId="0" xfId="240" applyFont="1" applyAlignment="1">
      <alignment horizontal="center"/>
    </xf>
    <xf numFmtId="0" fontId="2" fillId="0" borderId="0" xfId="240" applyFont="1" applyAlignment="1">
      <alignment horizontal="center" wrapText="1"/>
    </xf>
    <xf numFmtId="0" fontId="1" fillId="0" borderId="0" xfId="240" applyAlignment="1">
      <alignment horizontal="center"/>
    </xf>
    <xf numFmtId="0" fontId="2" fillId="0" borderId="5" xfId="240" applyFont="1" applyBorder="1" applyAlignment="1">
      <alignment horizontal="left"/>
    </xf>
  </cellXfs>
  <cellStyles count="633">
    <cellStyle name="1 indent" xfId="1" xr:uid="{00000000-0005-0000-0000-000000000000}"/>
    <cellStyle name="2 indents" xfId="2" xr:uid="{00000000-0005-0000-0000-000001000000}"/>
    <cellStyle name="3 indents" xfId="3" xr:uid="{00000000-0005-0000-0000-000002000000}"/>
    <cellStyle name="4 indents" xfId="4" xr:uid="{00000000-0005-0000-0000-000003000000}"/>
    <cellStyle name="5 indents" xfId="5" xr:uid="{00000000-0005-0000-0000-000004000000}"/>
    <cellStyle name="Array" xfId="6" xr:uid="{00000000-0005-0000-0000-000005000000}"/>
    <cellStyle name="Array Enter" xfId="7" xr:uid="{00000000-0005-0000-0000-000006000000}"/>
    <cellStyle name="Comma 11" xfId="8" xr:uid="{00000000-0005-0000-0000-000007000000}"/>
    <cellStyle name="Comma 2" xfId="9" xr:uid="{00000000-0005-0000-0000-000008000000}"/>
    <cellStyle name="Comma 2 10" xfId="10" xr:uid="{00000000-0005-0000-0000-000009000000}"/>
    <cellStyle name="Comma 2 10 2" xfId="11" xr:uid="{00000000-0005-0000-0000-00000A000000}"/>
    <cellStyle name="Comma 2 11" xfId="12" xr:uid="{00000000-0005-0000-0000-00000B000000}"/>
    <cellStyle name="Comma 2 11 2" xfId="13" xr:uid="{00000000-0005-0000-0000-00000C000000}"/>
    <cellStyle name="Comma 2 12" xfId="14" xr:uid="{00000000-0005-0000-0000-00000D000000}"/>
    <cellStyle name="Comma 2 12 2" xfId="15" xr:uid="{00000000-0005-0000-0000-00000E000000}"/>
    <cellStyle name="Comma 2 13" xfId="16" xr:uid="{00000000-0005-0000-0000-00000F000000}"/>
    <cellStyle name="Comma 2 13 2" xfId="17" xr:uid="{00000000-0005-0000-0000-000010000000}"/>
    <cellStyle name="Comma 2 14" xfId="18" xr:uid="{00000000-0005-0000-0000-000011000000}"/>
    <cellStyle name="Comma 2 14 2" xfId="19" xr:uid="{00000000-0005-0000-0000-000012000000}"/>
    <cellStyle name="Comma 2 15" xfId="20" xr:uid="{00000000-0005-0000-0000-000013000000}"/>
    <cellStyle name="Comma 2 15 2" xfId="21" xr:uid="{00000000-0005-0000-0000-000014000000}"/>
    <cellStyle name="Comma 2 16" xfId="22" xr:uid="{00000000-0005-0000-0000-000015000000}"/>
    <cellStyle name="Comma 2 16 2" xfId="23" xr:uid="{00000000-0005-0000-0000-000016000000}"/>
    <cellStyle name="Comma 2 17" xfId="24" xr:uid="{00000000-0005-0000-0000-000017000000}"/>
    <cellStyle name="Comma 2 18" xfId="25" xr:uid="{00000000-0005-0000-0000-000018000000}"/>
    <cellStyle name="Comma 2 19" xfId="26" xr:uid="{00000000-0005-0000-0000-000019000000}"/>
    <cellStyle name="Comma 2 2" xfId="27" xr:uid="{00000000-0005-0000-0000-00001A000000}"/>
    <cellStyle name="Comma 2 2 10" xfId="28" xr:uid="{00000000-0005-0000-0000-00001B000000}"/>
    <cellStyle name="Comma 2 2 11" xfId="29" xr:uid="{00000000-0005-0000-0000-00001C000000}"/>
    <cellStyle name="Comma 2 2 12" xfId="30" xr:uid="{00000000-0005-0000-0000-00001D000000}"/>
    <cellStyle name="Comma 2 2 13" xfId="31" xr:uid="{00000000-0005-0000-0000-00001E000000}"/>
    <cellStyle name="Comma 2 2 14" xfId="32" xr:uid="{00000000-0005-0000-0000-00001F000000}"/>
    <cellStyle name="Comma 2 2 15" xfId="33" xr:uid="{00000000-0005-0000-0000-000020000000}"/>
    <cellStyle name="Comma 2 2 16" xfId="34" xr:uid="{00000000-0005-0000-0000-000021000000}"/>
    <cellStyle name="Comma 2 2 17" xfId="35" xr:uid="{00000000-0005-0000-0000-000022000000}"/>
    <cellStyle name="Comma 2 2 18" xfId="36" xr:uid="{00000000-0005-0000-0000-000023000000}"/>
    <cellStyle name="Comma 2 2 19" xfId="37" xr:uid="{00000000-0005-0000-0000-000024000000}"/>
    <cellStyle name="Comma 2 2 2" xfId="38" xr:uid="{00000000-0005-0000-0000-000025000000}"/>
    <cellStyle name="Comma 2 2 2 2" xfId="39" xr:uid="{00000000-0005-0000-0000-000026000000}"/>
    <cellStyle name="Comma 2 2 20" xfId="40" xr:uid="{00000000-0005-0000-0000-000027000000}"/>
    <cellStyle name="Comma 2 2 21" xfId="41" xr:uid="{00000000-0005-0000-0000-000028000000}"/>
    <cellStyle name="Comma 2 2 22" xfId="42" xr:uid="{00000000-0005-0000-0000-000029000000}"/>
    <cellStyle name="Comma 2 2 23" xfId="43" xr:uid="{00000000-0005-0000-0000-00002A000000}"/>
    <cellStyle name="Comma 2 2 24" xfId="44" xr:uid="{00000000-0005-0000-0000-00002B000000}"/>
    <cellStyle name="Comma 2 2 25" xfId="45" xr:uid="{00000000-0005-0000-0000-00002C000000}"/>
    <cellStyle name="Comma 2 2 26" xfId="46" xr:uid="{00000000-0005-0000-0000-00002D000000}"/>
    <cellStyle name="Comma 2 2 27" xfId="47" xr:uid="{00000000-0005-0000-0000-00002E000000}"/>
    <cellStyle name="Comma 2 2 28" xfId="48" xr:uid="{00000000-0005-0000-0000-00002F000000}"/>
    <cellStyle name="Comma 2 2 29" xfId="49" xr:uid="{00000000-0005-0000-0000-000030000000}"/>
    <cellStyle name="Comma 2 2 3" xfId="50" xr:uid="{00000000-0005-0000-0000-000031000000}"/>
    <cellStyle name="Comma 2 2 3 2" xfId="51" xr:uid="{00000000-0005-0000-0000-000032000000}"/>
    <cellStyle name="Comma 2 2 30" xfId="52" xr:uid="{00000000-0005-0000-0000-000033000000}"/>
    <cellStyle name="Comma 2 2 31" xfId="53" xr:uid="{00000000-0005-0000-0000-000034000000}"/>
    <cellStyle name="Comma 2 2 32" xfId="54" xr:uid="{00000000-0005-0000-0000-000035000000}"/>
    <cellStyle name="Comma 2 2 33" xfId="55" xr:uid="{00000000-0005-0000-0000-000036000000}"/>
    <cellStyle name="Comma 2 2 4" xfId="56" xr:uid="{00000000-0005-0000-0000-000037000000}"/>
    <cellStyle name="Comma 2 2 4 2" xfId="57" xr:uid="{00000000-0005-0000-0000-000038000000}"/>
    <cellStyle name="Comma 2 2 5" xfId="58" xr:uid="{00000000-0005-0000-0000-000039000000}"/>
    <cellStyle name="Comma 2 2 6" xfId="59" xr:uid="{00000000-0005-0000-0000-00003A000000}"/>
    <cellStyle name="Comma 2 2 7" xfId="60" xr:uid="{00000000-0005-0000-0000-00003B000000}"/>
    <cellStyle name="Comma 2 2 8" xfId="61" xr:uid="{00000000-0005-0000-0000-00003C000000}"/>
    <cellStyle name="Comma 2 2 9" xfId="62" xr:uid="{00000000-0005-0000-0000-00003D000000}"/>
    <cellStyle name="Comma 2 20" xfId="63" xr:uid="{00000000-0005-0000-0000-00003E000000}"/>
    <cellStyle name="Comma 2 21" xfId="64" xr:uid="{00000000-0005-0000-0000-00003F000000}"/>
    <cellStyle name="Comma 2 22" xfId="65" xr:uid="{00000000-0005-0000-0000-000040000000}"/>
    <cellStyle name="Comma 2 23" xfId="66" xr:uid="{00000000-0005-0000-0000-000041000000}"/>
    <cellStyle name="Comma 2 24" xfId="67" xr:uid="{00000000-0005-0000-0000-000042000000}"/>
    <cellStyle name="Comma 2 25" xfId="68" xr:uid="{00000000-0005-0000-0000-000043000000}"/>
    <cellStyle name="Comma 2 26" xfId="69" xr:uid="{00000000-0005-0000-0000-000044000000}"/>
    <cellStyle name="Comma 2 27" xfId="70" xr:uid="{00000000-0005-0000-0000-000045000000}"/>
    <cellStyle name="Comma 2 28" xfId="71" xr:uid="{00000000-0005-0000-0000-000046000000}"/>
    <cellStyle name="Comma 2 29" xfId="72" xr:uid="{00000000-0005-0000-0000-000047000000}"/>
    <cellStyle name="Comma 2 3" xfId="73" xr:uid="{00000000-0005-0000-0000-000048000000}"/>
    <cellStyle name="Comma 2 3 2" xfId="74" xr:uid="{00000000-0005-0000-0000-000049000000}"/>
    <cellStyle name="Comma 2 30" xfId="75" xr:uid="{00000000-0005-0000-0000-00004A000000}"/>
    <cellStyle name="Comma 2 31" xfId="76" xr:uid="{00000000-0005-0000-0000-00004B000000}"/>
    <cellStyle name="Comma 2 32" xfId="77" xr:uid="{00000000-0005-0000-0000-00004C000000}"/>
    <cellStyle name="Comma 2 33" xfId="78" xr:uid="{00000000-0005-0000-0000-00004D000000}"/>
    <cellStyle name="Comma 2 34" xfId="79" xr:uid="{00000000-0005-0000-0000-00004E000000}"/>
    <cellStyle name="Comma 2 35" xfId="80" xr:uid="{00000000-0005-0000-0000-00004F000000}"/>
    <cellStyle name="Comma 2 35 2" xfId="81" xr:uid="{00000000-0005-0000-0000-000050000000}"/>
    <cellStyle name="Comma 2 36" xfId="82" xr:uid="{00000000-0005-0000-0000-000051000000}"/>
    <cellStyle name="Comma 2 4" xfId="83" xr:uid="{00000000-0005-0000-0000-000052000000}"/>
    <cellStyle name="Comma 2 4 2" xfId="84" xr:uid="{00000000-0005-0000-0000-000053000000}"/>
    <cellStyle name="Comma 2 5" xfId="85" xr:uid="{00000000-0005-0000-0000-000054000000}"/>
    <cellStyle name="Comma 2 5 2" xfId="86" xr:uid="{00000000-0005-0000-0000-000055000000}"/>
    <cellStyle name="Comma 2 6" xfId="87" xr:uid="{00000000-0005-0000-0000-000056000000}"/>
    <cellStyle name="Comma 2 6 2" xfId="88" xr:uid="{00000000-0005-0000-0000-000057000000}"/>
    <cellStyle name="Comma 2 7" xfId="89" xr:uid="{00000000-0005-0000-0000-000058000000}"/>
    <cellStyle name="Comma 2 7 2" xfId="90" xr:uid="{00000000-0005-0000-0000-000059000000}"/>
    <cellStyle name="Comma 2 8" xfId="91" xr:uid="{00000000-0005-0000-0000-00005A000000}"/>
    <cellStyle name="Comma 2 8 2" xfId="92" xr:uid="{00000000-0005-0000-0000-00005B000000}"/>
    <cellStyle name="Comma 2 9" xfId="93" xr:uid="{00000000-0005-0000-0000-00005C000000}"/>
    <cellStyle name="Comma 2 9 2" xfId="94" xr:uid="{00000000-0005-0000-0000-00005D000000}"/>
    <cellStyle name="Comma 3" xfId="95" xr:uid="{00000000-0005-0000-0000-00005E000000}"/>
    <cellStyle name="Comma 3 2" xfId="96" xr:uid="{00000000-0005-0000-0000-00005F000000}"/>
    <cellStyle name="Comma 4" xfId="97" xr:uid="{00000000-0005-0000-0000-000060000000}"/>
    <cellStyle name="Comma 4 2" xfId="98" xr:uid="{00000000-0005-0000-0000-000061000000}"/>
    <cellStyle name="Comma 4 3" xfId="99" xr:uid="{00000000-0005-0000-0000-000062000000}"/>
    <cellStyle name="Comma 4 4" xfId="100" xr:uid="{00000000-0005-0000-0000-000063000000}"/>
    <cellStyle name="Comma 4 5" xfId="101" xr:uid="{00000000-0005-0000-0000-000064000000}"/>
    <cellStyle name="Comma 5" xfId="102" xr:uid="{00000000-0005-0000-0000-000065000000}"/>
    <cellStyle name="Comma 6" xfId="103" xr:uid="{00000000-0005-0000-0000-000066000000}"/>
    <cellStyle name="Comma 7" xfId="104" xr:uid="{00000000-0005-0000-0000-000067000000}"/>
    <cellStyle name="Hyperlink 2" xfId="105" xr:uid="{00000000-0005-0000-0000-000068000000}"/>
    <cellStyle name="imf-one decimal" xfId="106" xr:uid="{00000000-0005-0000-0000-000069000000}"/>
    <cellStyle name="imf-zero decimal" xfId="107" xr:uid="{00000000-0005-0000-0000-00006A000000}"/>
    <cellStyle name="MacroCode" xfId="108" xr:uid="{00000000-0005-0000-0000-00006B000000}"/>
    <cellStyle name="Millares 2" xfId="109" xr:uid="{00000000-0005-0000-0000-00006C000000}"/>
    <cellStyle name="Millares 2 2" xfId="110" xr:uid="{00000000-0005-0000-0000-00006D000000}"/>
    <cellStyle name="Millares 2 3" xfId="111" xr:uid="{00000000-0005-0000-0000-00006E000000}"/>
    <cellStyle name="Millares 2 4" xfId="112" xr:uid="{00000000-0005-0000-0000-00006F000000}"/>
    <cellStyle name="Millares 2 5" xfId="113" xr:uid="{00000000-0005-0000-0000-000070000000}"/>
    <cellStyle name="Millares 2 6" xfId="114" xr:uid="{00000000-0005-0000-0000-000071000000}"/>
    <cellStyle name="Millares 3" xfId="115" xr:uid="{00000000-0005-0000-0000-000072000000}"/>
    <cellStyle name="Millares 3 2" xfId="116" xr:uid="{00000000-0005-0000-0000-000073000000}"/>
    <cellStyle name="Millares 3 3" xfId="117" xr:uid="{00000000-0005-0000-0000-000074000000}"/>
    <cellStyle name="Millares 3 4" xfId="118" xr:uid="{00000000-0005-0000-0000-000075000000}"/>
    <cellStyle name="Millares 3 5" xfId="119" xr:uid="{00000000-0005-0000-0000-000076000000}"/>
    <cellStyle name="Millares 3 6" xfId="120" xr:uid="{00000000-0005-0000-0000-000077000000}"/>
    <cellStyle name="Millares 3 7" xfId="121" xr:uid="{00000000-0005-0000-0000-000078000000}"/>
    <cellStyle name="Millares 4" xfId="122" xr:uid="{00000000-0005-0000-0000-000079000000}"/>
    <cellStyle name="Millares 4 2" xfId="123" xr:uid="{00000000-0005-0000-0000-00007A000000}"/>
    <cellStyle name="Millares 5" xfId="124" xr:uid="{00000000-0005-0000-0000-00007B000000}"/>
    <cellStyle name="Milliers [0]_Encours - Apr rééch" xfId="125" xr:uid="{00000000-0005-0000-0000-00007C000000}"/>
    <cellStyle name="Milliers_Encours - Apr rééch" xfId="126" xr:uid="{00000000-0005-0000-0000-00007D000000}"/>
    <cellStyle name="Monétaire [0]_Encours - Apr rééch" xfId="127" xr:uid="{00000000-0005-0000-0000-00007E000000}"/>
    <cellStyle name="Monétaire_Encours - Apr rééch" xfId="128" xr:uid="{00000000-0005-0000-0000-00007F000000}"/>
    <cellStyle name="Normal" xfId="0" builtinId="0"/>
    <cellStyle name="Normal - Style1" xfId="129" xr:uid="{00000000-0005-0000-0000-000081000000}"/>
    <cellStyle name="Normal 10" xfId="130" xr:uid="{00000000-0005-0000-0000-000082000000}"/>
    <cellStyle name="Normal 10 2" xfId="131" xr:uid="{00000000-0005-0000-0000-000083000000}"/>
    <cellStyle name="Normal 2" xfId="132" xr:uid="{00000000-0005-0000-0000-000084000000}"/>
    <cellStyle name="Normal 2 10" xfId="133" xr:uid="{00000000-0005-0000-0000-000085000000}"/>
    <cellStyle name="Normal 2 10 2" xfId="134" xr:uid="{00000000-0005-0000-0000-000086000000}"/>
    <cellStyle name="Normal 2 11" xfId="135" xr:uid="{00000000-0005-0000-0000-000087000000}"/>
    <cellStyle name="Normal 2 12" xfId="136" xr:uid="{00000000-0005-0000-0000-000088000000}"/>
    <cellStyle name="Normal 2 13" xfId="137" xr:uid="{00000000-0005-0000-0000-000089000000}"/>
    <cellStyle name="Normal 2 14" xfId="138" xr:uid="{00000000-0005-0000-0000-00008A000000}"/>
    <cellStyle name="Normal 2 15" xfId="139" xr:uid="{00000000-0005-0000-0000-00008B000000}"/>
    <cellStyle name="Normal 2 16" xfId="140" xr:uid="{00000000-0005-0000-0000-00008C000000}"/>
    <cellStyle name="Normal 2 17" xfId="141" xr:uid="{00000000-0005-0000-0000-00008D000000}"/>
    <cellStyle name="Normal 2 18" xfId="142" xr:uid="{00000000-0005-0000-0000-00008E000000}"/>
    <cellStyle name="Normal 2 19" xfId="143" xr:uid="{00000000-0005-0000-0000-00008F000000}"/>
    <cellStyle name="Normal 2 2" xfId="144" xr:uid="{00000000-0005-0000-0000-000090000000}"/>
    <cellStyle name="Normal 2 2 2" xfId="145" xr:uid="{00000000-0005-0000-0000-000091000000}"/>
    <cellStyle name="Normal 2 2 3" xfId="146" xr:uid="{00000000-0005-0000-0000-000092000000}"/>
    <cellStyle name="Normal 2 2 4" xfId="147" xr:uid="{00000000-0005-0000-0000-000093000000}"/>
    <cellStyle name="Normal 2 2 5" xfId="148" xr:uid="{00000000-0005-0000-0000-000094000000}"/>
    <cellStyle name="Normal 2 2 6" xfId="149" xr:uid="{00000000-0005-0000-0000-000095000000}"/>
    <cellStyle name="Normal 2 20" xfId="150" xr:uid="{00000000-0005-0000-0000-000096000000}"/>
    <cellStyle name="Normal 2 21" xfId="151" xr:uid="{00000000-0005-0000-0000-000097000000}"/>
    <cellStyle name="Normal 2 22" xfId="152" xr:uid="{00000000-0005-0000-0000-000098000000}"/>
    <cellStyle name="Normal 2 23" xfId="153" xr:uid="{00000000-0005-0000-0000-000099000000}"/>
    <cellStyle name="Normal 2 24" xfId="154" xr:uid="{00000000-0005-0000-0000-00009A000000}"/>
    <cellStyle name="Normal 2 25" xfId="155" xr:uid="{00000000-0005-0000-0000-00009B000000}"/>
    <cellStyle name="Normal 2 26" xfId="156" xr:uid="{00000000-0005-0000-0000-00009C000000}"/>
    <cellStyle name="Normal 2 27" xfId="157" xr:uid="{00000000-0005-0000-0000-00009D000000}"/>
    <cellStyle name="Normal 2 28" xfId="158" xr:uid="{00000000-0005-0000-0000-00009E000000}"/>
    <cellStyle name="Normal 2 29" xfId="159" xr:uid="{00000000-0005-0000-0000-00009F000000}"/>
    <cellStyle name="Normal 2 3" xfId="160" xr:uid="{00000000-0005-0000-0000-0000A0000000}"/>
    <cellStyle name="Normal 2 3 2" xfId="161" xr:uid="{00000000-0005-0000-0000-0000A1000000}"/>
    <cellStyle name="Normal 2 3 3" xfId="162" xr:uid="{00000000-0005-0000-0000-0000A2000000}"/>
    <cellStyle name="Normal 2 3 4" xfId="163" xr:uid="{00000000-0005-0000-0000-0000A3000000}"/>
    <cellStyle name="Normal 2 3 5" xfId="164" xr:uid="{00000000-0005-0000-0000-0000A4000000}"/>
    <cellStyle name="Normal 2 3 6" xfId="165" xr:uid="{00000000-0005-0000-0000-0000A5000000}"/>
    <cellStyle name="Normal 2 30" xfId="166" xr:uid="{00000000-0005-0000-0000-0000A6000000}"/>
    <cellStyle name="Normal 2 31" xfId="167" xr:uid="{00000000-0005-0000-0000-0000A7000000}"/>
    <cellStyle name="Normal 2 32" xfId="168" xr:uid="{00000000-0005-0000-0000-0000A8000000}"/>
    <cellStyle name="Normal 2 33" xfId="169" xr:uid="{00000000-0005-0000-0000-0000A9000000}"/>
    <cellStyle name="Normal 2 34" xfId="170" xr:uid="{00000000-0005-0000-0000-0000AA000000}"/>
    <cellStyle name="Normal 2 35" xfId="171" xr:uid="{00000000-0005-0000-0000-0000AB000000}"/>
    <cellStyle name="Normal 2 36" xfId="172" xr:uid="{00000000-0005-0000-0000-0000AC000000}"/>
    <cellStyle name="Normal 2 37" xfId="173" xr:uid="{00000000-0005-0000-0000-0000AD000000}"/>
    <cellStyle name="Normal 2 38" xfId="174" xr:uid="{00000000-0005-0000-0000-0000AE000000}"/>
    <cellStyle name="Normal 2 39" xfId="175" xr:uid="{00000000-0005-0000-0000-0000AF000000}"/>
    <cellStyle name="Normal 2 4" xfId="176" xr:uid="{00000000-0005-0000-0000-0000B0000000}"/>
    <cellStyle name="Normal 2 4 2" xfId="177" xr:uid="{00000000-0005-0000-0000-0000B1000000}"/>
    <cellStyle name="Normal 2 40" xfId="178" xr:uid="{00000000-0005-0000-0000-0000B2000000}"/>
    <cellStyle name="Normal 2 41" xfId="179" xr:uid="{00000000-0005-0000-0000-0000B3000000}"/>
    <cellStyle name="Normal 2 42" xfId="180" xr:uid="{00000000-0005-0000-0000-0000B4000000}"/>
    <cellStyle name="Normal 2 43" xfId="181" xr:uid="{00000000-0005-0000-0000-0000B5000000}"/>
    <cellStyle name="Normal 2 44" xfId="182" xr:uid="{00000000-0005-0000-0000-0000B6000000}"/>
    <cellStyle name="Normal 2 45" xfId="183" xr:uid="{00000000-0005-0000-0000-0000B7000000}"/>
    <cellStyle name="Normal 2 46" xfId="184" xr:uid="{00000000-0005-0000-0000-0000B8000000}"/>
    <cellStyle name="Normal 2 47" xfId="185" xr:uid="{00000000-0005-0000-0000-0000B9000000}"/>
    <cellStyle name="Normal 2 48" xfId="186" xr:uid="{00000000-0005-0000-0000-0000BA000000}"/>
    <cellStyle name="Normal 2 49" xfId="187" xr:uid="{00000000-0005-0000-0000-0000BB000000}"/>
    <cellStyle name="Normal 2 5" xfId="188" xr:uid="{00000000-0005-0000-0000-0000BC000000}"/>
    <cellStyle name="Normal 2 5 2" xfId="189" xr:uid="{00000000-0005-0000-0000-0000BD000000}"/>
    <cellStyle name="Normal 2 50" xfId="190" xr:uid="{00000000-0005-0000-0000-0000BE000000}"/>
    <cellStyle name="Normal 2 51" xfId="191" xr:uid="{00000000-0005-0000-0000-0000BF000000}"/>
    <cellStyle name="Normal 2 52" xfId="192" xr:uid="{00000000-0005-0000-0000-0000C0000000}"/>
    <cellStyle name="Normal 2 53" xfId="193" xr:uid="{00000000-0005-0000-0000-0000C1000000}"/>
    <cellStyle name="Normal 2 54" xfId="194" xr:uid="{00000000-0005-0000-0000-0000C2000000}"/>
    <cellStyle name="Normal 2 55" xfId="195" xr:uid="{00000000-0005-0000-0000-0000C3000000}"/>
    <cellStyle name="Normal 2 56" xfId="196" xr:uid="{00000000-0005-0000-0000-0000C4000000}"/>
    <cellStyle name="Normal 2 57" xfId="197" xr:uid="{00000000-0005-0000-0000-0000C5000000}"/>
    <cellStyle name="Normal 2 58" xfId="198" xr:uid="{00000000-0005-0000-0000-0000C6000000}"/>
    <cellStyle name="Normal 2 59" xfId="199" xr:uid="{00000000-0005-0000-0000-0000C7000000}"/>
    <cellStyle name="Normal 2 6" xfId="200" xr:uid="{00000000-0005-0000-0000-0000C8000000}"/>
    <cellStyle name="Normal 2 6 2" xfId="201" xr:uid="{00000000-0005-0000-0000-0000C9000000}"/>
    <cellStyle name="Normal 2 60" xfId="202" xr:uid="{00000000-0005-0000-0000-0000CA000000}"/>
    <cellStyle name="Normal 2 61" xfId="203" xr:uid="{00000000-0005-0000-0000-0000CB000000}"/>
    <cellStyle name="Normal 2 62" xfId="204" xr:uid="{00000000-0005-0000-0000-0000CC000000}"/>
    <cellStyle name="Normal 2 63" xfId="205" xr:uid="{00000000-0005-0000-0000-0000CD000000}"/>
    <cellStyle name="Normal 2 64" xfId="206" xr:uid="{00000000-0005-0000-0000-0000CE000000}"/>
    <cellStyle name="Normal 2 65" xfId="207" xr:uid="{00000000-0005-0000-0000-0000CF000000}"/>
    <cellStyle name="Normal 2 66" xfId="208" xr:uid="{00000000-0005-0000-0000-0000D0000000}"/>
    <cellStyle name="Normal 2 67" xfId="209" xr:uid="{00000000-0005-0000-0000-0000D1000000}"/>
    <cellStyle name="Normal 2 68" xfId="210" xr:uid="{00000000-0005-0000-0000-0000D2000000}"/>
    <cellStyle name="Normal 2 69" xfId="211" xr:uid="{00000000-0005-0000-0000-0000D3000000}"/>
    <cellStyle name="Normal 2 7" xfId="212" xr:uid="{00000000-0005-0000-0000-0000D4000000}"/>
    <cellStyle name="Normal 2 7 2" xfId="213" xr:uid="{00000000-0005-0000-0000-0000D5000000}"/>
    <cellStyle name="Normal 2 70" xfId="214" xr:uid="{00000000-0005-0000-0000-0000D6000000}"/>
    <cellStyle name="Normal 2 71" xfId="215" xr:uid="{00000000-0005-0000-0000-0000D7000000}"/>
    <cellStyle name="Normal 2 72" xfId="216" xr:uid="{00000000-0005-0000-0000-0000D8000000}"/>
    <cellStyle name="Normal 2 73" xfId="217" xr:uid="{00000000-0005-0000-0000-0000D9000000}"/>
    <cellStyle name="Normal 2 74" xfId="218" xr:uid="{00000000-0005-0000-0000-0000DA000000}"/>
    <cellStyle name="Normal 2 75" xfId="219" xr:uid="{00000000-0005-0000-0000-0000DB000000}"/>
    <cellStyle name="Normal 2 76" xfId="220" xr:uid="{00000000-0005-0000-0000-0000DC000000}"/>
    <cellStyle name="Normal 2 77" xfId="221" xr:uid="{00000000-0005-0000-0000-0000DD000000}"/>
    <cellStyle name="Normal 2 78" xfId="222" xr:uid="{00000000-0005-0000-0000-0000DE000000}"/>
    <cellStyle name="Normal 2 79" xfId="223" xr:uid="{00000000-0005-0000-0000-0000DF000000}"/>
    <cellStyle name="Normal 2 8" xfId="224" xr:uid="{00000000-0005-0000-0000-0000E0000000}"/>
    <cellStyle name="Normal 2 8 2" xfId="225" xr:uid="{00000000-0005-0000-0000-0000E1000000}"/>
    <cellStyle name="Normal 2 80" xfId="226" xr:uid="{00000000-0005-0000-0000-0000E2000000}"/>
    <cellStyle name="Normal 2 81" xfId="227" xr:uid="{00000000-0005-0000-0000-0000E3000000}"/>
    <cellStyle name="Normal 2 82" xfId="228" xr:uid="{00000000-0005-0000-0000-0000E4000000}"/>
    <cellStyle name="Normal 2 83" xfId="229" xr:uid="{00000000-0005-0000-0000-0000E5000000}"/>
    <cellStyle name="Normal 2 84" xfId="230" xr:uid="{00000000-0005-0000-0000-0000E6000000}"/>
    <cellStyle name="Normal 2 85" xfId="231" xr:uid="{00000000-0005-0000-0000-0000E7000000}"/>
    <cellStyle name="Normal 2 86" xfId="232" xr:uid="{00000000-0005-0000-0000-0000E8000000}"/>
    <cellStyle name="Normal 2 87" xfId="233" xr:uid="{00000000-0005-0000-0000-0000E9000000}"/>
    <cellStyle name="Normal 2 88" xfId="234" xr:uid="{00000000-0005-0000-0000-0000EA000000}"/>
    <cellStyle name="Normal 2 89" xfId="235" xr:uid="{00000000-0005-0000-0000-0000EB000000}"/>
    <cellStyle name="Normal 2 9" xfId="236" xr:uid="{00000000-0005-0000-0000-0000EC000000}"/>
    <cellStyle name="Normal 2 90" xfId="237" xr:uid="{00000000-0005-0000-0000-0000ED000000}"/>
    <cellStyle name="Normal 3" xfId="238" xr:uid="{00000000-0005-0000-0000-0000EE000000}"/>
    <cellStyle name="Normal 3 2" xfId="239" xr:uid="{00000000-0005-0000-0000-0000EF000000}"/>
    <cellStyle name="Normal 4" xfId="240" xr:uid="{00000000-0005-0000-0000-0000F0000000}"/>
    <cellStyle name="Normal 4 2" xfId="241" xr:uid="{00000000-0005-0000-0000-0000F1000000}"/>
    <cellStyle name="Normal 4 3" xfId="242" xr:uid="{00000000-0005-0000-0000-0000F2000000}"/>
    <cellStyle name="Normal 4 4" xfId="243" xr:uid="{00000000-0005-0000-0000-0000F3000000}"/>
    <cellStyle name="Normal 4 5" xfId="244" xr:uid="{00000000-0005-0000-0000-0000F4000000}"/>
    <cellStyle name="Normal 4 6" xfId="245" xr:uid="{00000000-0005-0000-0000-0000F5000000}"/>
    <cellStyle name="Normal 5" xfId="246" xr:uid="{00000000-0005-0000-0000-0000F6000000}"/>
    <cellStyle name="Normal 5 2" xfId="247" xr:uid="{00000000-0005-0000-0000-0000F7000000}"/>
    <cellStyle name="Normal 6" xfId="248" xr:uid="{00000000-0005-0000-0000-0000F8000000}"/>
    <cellStyle name="Normal 6 2" xfId="249" xr:uid="{00000000-0005-0000-0000-0000F9000000}"/>
    <cellStyle name="Normal 7" xfId="250" xr:uid="{00000000-0005-0000-0000-0000FA000000}"/>
    <cellStyle name="Normal 7 2" xfId="251" xr:uid="{00000000-0005-0000-0000-0000FB000000}"/>
    <cellStyle name="Normal 8" xfId="252" xr:uid="{00000000-0005-0000-0000-0000FC000000}"/>
    <cellStyle name="Normal 8 2" xfId="253" xr:uid="{00000000-0005-0000-0000-0000FD000000}"/>
    <cellStyle name="Normal 9" xfId="254" xr:uid="{00000000-0005-0000-0000-0000FE000000}"/>
    <cellStyle name="Normal 9 2" xfId="255" xr:uid="{00000000-0005-0000-0000-0000FF000000}"/>
    <cellStyle name="Normal Table" xfId="256" xr:uid="{00000000-0005-0000-0000-000000010000}"/>
    <cellStyle name="Note 2 10" xfId="257" xr:uid="{00000000-0005-0000-0000-000001010000}"/>
    <cellStyle name="Note 2 11" xfId="258" xr:uid="{00000000-0005-0000-0000-000002010000}"/>
    <cellStyle name="Note 2 12" xfId="259" xr:uid="{00000000-0005-0000-0000-000003010000}"/>
    <cellStyle name="Note 2 13" xfId="260" xr:uid="{00000000-0005-0000-0000-000004010000}"/>
    <cellStyle name="Note 2 14" xfId="261" xr:uid="{00000000-0005-0000-0000-000005010000}"/>
    <cellStyle name="Note 2 15" xfId="262" xr:uid="{00000000-0005-0000-0000-000006010000}"/>
    <cellStyle name="Note 2 16" xfId="263" xr:uid="{00000000-0005-0000-0000-000007010000}"/>
    <cellStyle name="Note 2 17" xfId="264" xr:uid="{00000000-0005-0000-0000-000008010000}"/>
    <cellStyle name="Note 2 18" xfId="265" xr:uid="{00000000-0005-0000-0000-000009010000}"/>
    <cellStyle name="Note 2 19" xfId="266" xr:uid="{00000000-0005-0000-0000-00000A010000}"/>
    <cellStyle name="Note 2 2" xfId="267" xr:uid="{00000000-0005-0000-0000-00000B010000}"/>
    <cellStyle name="Note 2 20" xfId="268" xr:uid="{00000000-0005-0000-0000-00000C010000}"/>
    <cellStyle name="Note 2 21" xfId="269" xr:uid="{00000000-0005-0000-0000-00000D010000}"/>
    <cellStyle name="Note 2 22" xfId="270" xr:uid="{00000000-0005-0000-0000-00000E010000}"/>
    <cellStyle name="Note 2 23" xfId="271" xr:uid="{00000000-0005-0000-0000-00000F010000}"/>
    <cellStyle name="Note 2 24" xfId="272" xr:uid="{00000000-0005-0000-0000-000010010000}"/>
    <cellStyle name="Note 2 25" xfId="273" xr:uid="{00000000-0005-0000-0000-000011010000}"/>
    <cellStyle name="Note 2 26" xfId="274" xr:uid="{00000000-0005-0000-0000-000012010000}"/>
    <cellStyle name="Note 2 27" xfId="275" xr:uid="{00000000-0005-0000-0000-000013010000}"/>
    <cellStyle name="Note 2 28" xfId="276" xr:uid="{00000000-0005-0000-0000-000014010000}"/>
    <cellStyle name="Note 2 29" xfId="277" xr:uid="{00000000-0005-0000-0000-000015010000}"/>
    <cellStyle name="Note 2 3" xfId="278" xr:uid="{00000000-0005-0000-0000-000016010000}"/>
    <cellStyle name="Note 2 30" xfId="279" xr:uid="{00000000-0005-0000-0000-000017010000}"/>
    <cellStyle name="Note 2 31" xfId="280" xr:uid="{00000000-0005-0000-0000-000018010000}"/>
    <cellStyle name="Note 2 32" xfId="281" xr:uid="{00000000-0005-0000-0000-000019010000}"/>
    <cellStyle name="Note 2 33" xfId="282" xr:uid="{00000000-0005-0000-0000-00001A010000}"/>
    <cellStyle name="Note 2 34" xfId="283" xr:uid="{00000000-0005-0000-0000-00001B010000}"/>
    <cellStyle name="Note 2 35" xfId="284" xr:uid="{00000000-0005-0000-0000-00001C010000}"/>
    <cellStyle name="Note 2 36" xfId="285" xr:uid="{00000000-0005-0000-0000-00001D010000}"/>
    <cellStyle name="Note 2 37" xfId="286" xr:uid="{00000000-0005-0000-0000-00001E010000}"/>
    <cellStyle name="Note 2 38" xfId="287" xr:uid="{00000000-0005-0000-0000-00001F010000}"/>
    <cellStyle name="Note 2 39" xfId="288" xr:uid="{00000000-0005-0000-0000-000020010000}"/>
    <cellStyle name="Note 2 4" xfId="289" xr:uid="{00000000-0005-0000-0000-000021010000}"/>
    <cellStyle name="Note 2 40" xfId="290" xr:uid="{00000000-0005-0000-0000-000022010000}"/>
    <cellStyle name="Note 2 41" xfId="291" xr:uid="{00000000-0005-0000-0000-000023010000}"/>
    <cellStyle name="Note 2 42" xfId="292" xr:uid="{00000000-0005-0000-0000-000024010000}"/>
    <cellStyle name="Note 2 43" xfId="293" xr:uid="{00000000-0005-0000-0000-000025010000}"/>
    <cellStyle name="Note 2 44" xfId="294" xr:uid="{00000000-0005-0000-0000-000026010000}"/>
    <cellStyle name="Note 2 45" xfId="295" xr:uid="{00000000-0005-0000-0000-000027010000}"/>
    <cellStyle name="Note 2 46" xfId="296" xr:uid="{00000000-0005-0000-0000-000028010000}"/>
    <cellStyle name="Note 2 47" xfId="297" xr:uid="{00000000-0005-0000-0000-000029010000}"/>
    <cellStyle name="Note 2 48" xfId="298" xr:uid="{00000000-0005-0000-0000-00002A010000}"/>
    <cellStyle name="Note 2 49" xfId="299" xr:uid="{00000000-0005-0000-0000-00002B010000}"/>
    <cellStyle name="Note 2 5" xfId="300" xr:uid="{00000000-0005-0000-0000-00002C010000}"/>
    <cellStyle name="Note 2 50" xfId="301" xr:uid="{00000000-0005-0000-0000-00002D010000}"/>
    <cellStyle name="Note 2 51" xfId="302" xr:uid="{00000000-0005-0000-0000-00002E010000}"/>
    <cellStyle name="Note 2 52" xfId="303" xr:uid="{00000000-0005-0000-0000-00002F010000}"/>
    <cellStyle name="Note 2 53" xfId="304" xr:uid="{00000000-0005-0000-0000-000030010000}"/>
    <cellStyle name="Note 2 54" xfId="305" xr:uid="{00000000-0005-0000-0000-000031010000}"/>
    <cellStyle name="Note 2 55" xfId="306" xr:uid="{00000000-0005-0000-0000-000032010000}"/>
    <cellStyle name="Note 2 56" xfId="307" xr:uid="{00000000-0005-0000-0000-000033010000}"/>
    <cellStyle name="Note 2 57" xfId="308" xr:uid="{00000000-0005-0000-0000-000034010000}"/>
    <cellStyle name="Note 2 58" xfId="309" xr:uid="{00000000-0005-0000-0000-000035010000}"/>
    <cellStyle name="Note 2 59" xfId="310" xr:uid="{00000000-0005-0000-0000-000036010000}"/>
    <cellStyle name="Note 2 6" xfId="311" xr:uid="{00000000-0005-0000-0000-000037010000}"/>
    <cellStyle name="Note 2 60" xfId="312" xr:uid="{00000000-0005-0000-0000-000038010000}"/>
    <cellStyle name="Note 2 61" xfId="313" xr:uid="{00000000-0005-0000-0000-000039010000}"/>
    <cellStyle name="Note 2 62" xfId="314" xr:uid="{00000000-0005-0000-0000-00003A010000}"/>
    <cellStyle name="Note 2 63" xfId="315" xr:uid="{00000000-0005-0000-0000-00003B010000}"/>
    <cellStyle name="Note 2 64" xfId="316" xr:uid="{00000000-0005-0000-0000-00003C010000}"/>
    <cellStyle name="Note 2 65" xfId="317" xr:uid="{00000000-0005-0000-0000-00003D010000}"/>
    <cellStyle name="Note 2 66" xfId="318" xr:uid="{00000000-0005-0000-0000-00003E010000}"/>
    <cellStyle name="Note 2 67" xfId="319" xr:uid="{00000000-0005-0000-0000-00003F010000}"/>
    <cellStyle name="Note 2 68" xfId="320" xr:uid="{00000000-0005-0000-0000-000040010000}"/>
    <cellStyle name="Note 2 69" xfId="321" xr:uid="{00000000-0005-0000-0000-000041010000}"/>
    <cellStyle name="Note 2 7" xfId="322" xr:uid="{00000000-0005-0000-0000-000042010000}"/>
    <cellStyle name="Note 2 70" xfId="323" xr:uid="{00000000-0005-0000-0000-000043010000}"/>
    <cellStyle name="Note 2 71" xfId="324" xr:uid="{00000000-0005-0000-0000-000044010000}"/>
    <cellStyle name="Note 2 72" xfId="325" xr:uid="{00000000-0005-0000-0000-000045010000}"/>
    <cellStyle name="Note 2 73" xfId="326" xr:uid="{00000000-0005-0000-0000-000046010000}"/>
    <cellStyle name="Note 2 74" xfId="327" xr:uid="{00000000-0005-0000-0000-000047010000}"/>
    <cellStyle name="Note 2 75" xfId="328" xr:uid="{00000000-0005-0000-0000-000048010000}"/>
    <cellStyle name="Note 2 76" xfId="329" xr:uid="{00000000-0005-0000-0000-000049010000}"/>
    <cellStyle name="Note 2 77" xfId="330" xr:uid="{00000000-0005-0000-0000-00004A010000}"/>
    <cellStyle name="Note 2 78" xfId="331" xr:uid="{00000000-0005-0000-0000-00004B010000}"/>
    <cellStyle name="Note 2 79" xfId="332" xr:uid="{00000000-0005-0000-0000-00004C010000}"/>
    <cellStyle name="Note 2 8" xfId="333" xr:uid="{00000000-0005-0000-0000-00004D010000}"/>
    <cellStyle name="Note 2 80" xfId="334" xr:uid="{00000000-0005-0000-0000-00004E010000}"/>
    <cellStyle name="Note 2 81" xfId="335" xr:uid="{00000000-0005-0000-0000-00004F010000}"/>
    <cellStyle name="Note 2 82" xfId="336" xr:uid="{00000000-0005-0000-0000-000050010000}"/>
    <cellStyle name="Note 2 83" xfId="337" xr:uid="{00000000-0005-0000-0000-000051010000}"/>
    <cellStyle name="Note 2 84" xfId="338" xr:uid="{00000000-0005-0000-0000-000052010000}"/>
    <cellStyle name="Note 2 85" xfId="339" xr:uid="{00000000-0005-0000-0000-000053010000}"/>
    <cellStyle name="Note 2 86" xfId="340" xr:uid="{00000000-0005-0000-0000-000054010000}"/>
    <cellStyle name="Note 2 87" xfId="341" xr:uid="{00000000-0005-0000-0000-000055010000}"/>
    <cellStyle name="Note 2 88" xfId="342" xr:uid="{00000000-0005-0000-0000-000056010000}"/>
    <cellStyle name="Note 2 89" xfId="343" xr:uid="{00000000-0005-0000-0000-000057010000}"/>
    <cellStyle name="Note 2 9" xfId="344" xr:uid="{00000000-0005-0000-0000-000058010000}"/>
    <cellStyle name="Note 2 90" xfId="345" xr:uid="{00000000-0005-0000-0000-000059010000}"/>
    <cellStyle name="Note 3 10" xfId="346" xr:uid="{00000000-0005-0000-0000-00005A010000}"/>
    <cellStyle name="Note 3 11" xfId="347" xr:uid="{00000000-0005-0000-0000-00005B010000}"/>
    <cellStyle name="Note 3 12" xfId="348" xr:uid="{00000000-0005-0000-0000-00005C010000}"/>
    <cellStyle name="Note 3 13" xfId="349" xr:uid="{00000000-0005-0000-0000-00005D010000}"/>
    <cellStyle name="Note 3 14" xfId="350" xr:uid="{00000000-0005-0000-0000-00005E010000}"/>
    <cellStyle name="Note 3 15" xfId="351" xr:uid="{00000000-0005-0000-0000-00005F010000}"/>
    <cellStyle name="Note 3 16" xfId="352" xr:uid="{00000000-0005-0000-0000-000060010000}"/>
    <cellStyle name="Note 3 17" xfId="353" xr:uid="{00000000-0005-0000-0000-000061010000}"/>
    <cellStyle name="Note 3 18" xfId="354" xr:uid="{00000000-0005-0000-0000-000062010000}"/>
    <cellStyle name="Note 3 19" xfId="355" xr:uid="{00000000-0005-0000-0000-000063010000}"/>
    <cellStyle name="Note 3 2" xfId="356" xr:uid="{00000000-0005-0000-0000-000064010000}"/>
    <cellStyle name="Note 3 20" xfId="357" xr:uid="{00000000-0005-0000-0000-000065010000}"/>
    <cellStyle name="Note 3 21" xfId="358" xr:uid="{00000000-0005-0000-0000-000066010000}"/>
    <cellStyle name="Note 3 22" xfId="359" xr:uid="{00000000-0005-0000-0000-000067010000}"/>
    <cellStyle name="Note 3 23" xfId="360" xr:uid="{00000000-0005-0000-0000-000068010000}"/>
    <cellStyle name="Note 3 24" xfId="361" xr:uid="{00000000-0005-0000-0000-000069010000}"/>
    <cellStyle name="Note 3 25" xfId="362" xr:uid="{00000000-0005-0000-0000-00006A010000}"/>
    <cellStyle name="Note 3 26" xfId="363" xr:uid="{00000000-0005-0000-0000-00006B010000}"/>
    <cellStyle name="Note 3 27" xfId="364" xr:uid="{00000000-0005-0000-0000-00006C010000}"/>
    <cellStyle name="Note 3 28" xfId="365" xr:uid="{00000000-0005-0000-0000-00006D010000}"/>
    <cellStyle name="Note 3 29" xfId="366" xr:uid="{00000000-0005-0000-0000-00006E010000}"/>
    <cellStyle name="Note 3 3" xfId="367" xr:uid="{00000000-0005-0000-0000-00006F010000}"/>
    <cellStyle name="Note 3 30" xfId="368" xr:uid="{00000000-0005-0000-0000-000070010000}"/>
    <cellStyle name="Note 3 31" xfId="369" xr:uid="{00000000-0005-0000-0000-000071010000}"/>
    <cellStyle name="Note 3 32" xfId="370" xr:uid="{00000000-0005-0000-0000-000072010000}"/>
    <cellStyle name="Note 3 33" xfId="371" xr:uid="{00000000-0005-0000-0000-000073010000}"/>
    <cellStyle name="Note 3 34" xfId="372" xr:uid="{00000000-0005-0000-0000-000074010000}"/>
    <cellStyle name="Note 3 35" xfId="373" xr:uid="{00000000-0005-0000-0000-000075010000}"/>
    <cellStyle name="Note 3 36" xfId="374" xr:uid="{00000000-0005-0000-0000-000076010000}"/>
    <cellStyle name="Note 3 37" xfId="375" xr:uid="{00000000-0005-0000-0000-000077010000}"/>
    <cellStyle name="Note 3 38" xfId="376" xr:uid="{00000000-0005-0000-0000-000078010000}"/>
    <cellStyle name="Note 3 39" xfId="377" xr:uid="{00000000-0005-0000-0000-000079010000}"/>
    <cellStyle name="Note 3 4" xfId="378" xr:uid="{00000000-0005-0000-0000-00007A010000}"/>
    <cellStyle name="Note 3 40" xfId="379" xr:uid="{00000000-0005-0000-0000-00007B010000}"/>
    <cellStyle name="Note 3 41" xfId="380" xr:uid="{00000000-0005-0000-0000-00007C010000}"/>
    <cellStyle name="Note 3 42" xfId="381" xr:uid="{00000000-0005-0000-0000-00007D010000}"/>
    <cellStyle name="Note 3 43" xfId="382" xr:uid="{00000000-0005-0000-0000-00007E010000}"/>
    <cellStyle name="Note 3 44" xfId="383" xr:uid="{00000000-0005-0000-0000-00007F010000}"/>
    <cellStyle name="Note 3 45" xfId="384" xr:uid="{00000000-0005-0000-0000-000080010000}"/>
    <cellStyle name="Note 3 46" xfId="385" xr:uid="{00000000-0005-0000-0000-000081010000}"/>
    <cellStyle name="Note 3 47" xfId="386" xr:uid="{00000000-0005-0000-0000-000082010000}"/>
    <cellStyle name="Note 3 48" xfId="387" xr:uid="{00000000-0005-0000-0000-000083010000}"/>
    <cellStyle name="Note 3 49" xfId="388" xr:uid="{00000000-0005-0000-0000-000084010000}"/>
    <cellStyle name="Note 3 5" xfId="389" xr:uid="{00000000-0005-0000-0000-000085010000}"/>
    <cellStyle name="Note 3 50" xfId="390" xr:uid="{00000000-0005-0000-0000-000086010000}"/>
    <cellStyle name="Note 3 51" xfId="391" xr:uid="{00000000-0005-0000-0000-000087010000}"/>
    <cellStyle name="Note 3 52" xfId="392" xr:uid="{00000000-0005-0000-0000-000088010000}"/>
    <cellStyle name="Note 3 53" xfId="393" xr:uid="{00000000-0005-0000-0000-000089010000}"/>
    <cellStyle name="Note 3 54" xfId="394" xr:uid="{00000000-0005-0000-0000-00008A010000}"/>
    <cellStyle name="Note 3 55" xfId="395" xr:uid="{00000000-0005-0000-0000-00008B010000}"/>
    <cellStyle name="Note 3 56" xfId="396" xr:uid="{00000000-0005-0000-0000-00008C010000}"/>
    <cellStyle name="Note 3 57" xfId="397" xr:uid="{00000000-0005-0000-0000-00008D010000}"/>
    <cellStyle name="Note 3 58" xfId="398" xr:uid="{00000000-0005-0000-0000-00008E010000}"/>
    <cellStyle name="Note 3 59" xfId="399" xr:uid="{00000000-0005-0000-0000-00008F010000}"/>
    <cellStyle name="Note 3 6" xfId="400" xr:uid="{00000000-0005-0000-0000-000090010000}"/>
    <cellStyle name="Note 3 60" xfId="401" xr:uid="{00000000-0005-0000-0000-000091010000}"/>
    <cellStyle name="Note 3 61" xfId="402" xr:uid="{00000000-0005-0000-0000-000092010000}"/>
    <cellStyle name="Note 3 62" xfId="403" xr:uid="{00000000-0005-0000-0000-000093010000}"/>
    <cellStyle name="Note 3 63" xfId="404" xr:uid="{00000000-0005-0000-0000-000094010000}"/>
    <cellStyle name="Note 3 64" xfId="405" xr:uid="{00000000-0005-0000-0000-000095010000}"/>
    <cellStyle name="Note 3 65" xfId="406" xr:uid="{00000000-0005-0000-0000-000096010000}"/>
    <cellStyle name="Note 3 66" xfId="407" xr:uid="{00000000-0005-0000-0000-000097010000}"/>
    <cellStyle name="Note 3 67" xfId="408" xr:uid="{00000000-0005-0000-0000-000098010000}"/>
    <cellStyle name="Note 3 68" xfId="409" xr:uid="{00000000-0005-0000-0000-000099010000}"/>
    <cellStyle name="Note 3 69" xfId="410" xr:uid="{00000000-0005-0000-0000-00009A010000}"/>
    <cellStyle name="Note 3 7" xfId="411" xr:uid="{00000000-0005-0000-0000-00009B010000}"/>
    <cellStyle name="Note 3 70" xfId="412" xr:uid="{00000000-0005-0000-0000-00009C010000}"/>
    <cellStyle name="Note 3 71" xfId="413" xr:uid="{00000000-0005-0000-0000-00009D010000}"/>
    <cellStyle name="Note 3 72" xfId="414" xr:uid="{00000000-0005-0000-0000-00009E010000}"/>
    <cellStyle name="Note 3 73" xfId="415" xr:uid="{00000000-0005-0000-0000-00009F010000}"/>
    <cellStyle name="Note 3 74" xfId="416" xr:uid="{00000000-0005-0000-0000-0000A0010000}"/>
    <cellStyle name="Note 3 75" xfId="417" xr:uid="{00000000-0005-0000-0000-0000A1010000}"/>
    <cellStyle name="Note 3 76" xfId="418" xr:uid="{00000000-0005-0000-0000-0000A2010000}"/>
    <cellStyle name="Note 3 77" xfId="419" xr:uid="{00000000-0005-0000-0000-0000A3010000}"/>
    <cellStyle name="Note 3 78" xfId="420" xr:uid="{00000000-0005-0000-0000-0000A4010000}"/>
    <cellStyle name="Note 3 79" xfId="421" xr:uid="{00000000-0005-0000-0000-0000A5010000}"/>
    <cellStyle name="Note 3 8" xfId="422" xr:uid="{00000000-0005-0000-0000-0000A6010000}"/>
    <cellStyle name="Note 3 80" xfId="423" xr:uid="{00000000-0005-0000-0000-0000A7010000}"/>
    <cellStyle name="Note 3 81" xfId="424" xr:uid="{00000000-0005-0000-0000-0000A8010000}"/>
    <cellStyle name="Note 3 82" xfId="425" xr:uid="{00000000-0005-0000-0000-0000A9010000}"/>
    <cellStyle name="Note 3 83" xfId="426" xr:uid="{00000000-0005-0000-0000-0000AA010000}"/>
    <cellStyle name="Note 3 84" xfId="427" xr:uid="{00000000-0005-0000-0000-0000AB010000}"/>
    <cellStyle name="Note 3 85" xfId="428" xr:uid="{00000000-0005-0000-0000-0000AC010000}"/>
    <cellStyle name="Note 3 86" xfId="429" xr:uid="{00000000-0005-0000-0000-0000AD010000}"/>
    <cellStyle name="Note 3 87" xfId="430" xr:uid="{00000000-0005-0000-0000-0000AE010000}"/>
    <cellStyle name="Note 3 88" xfId="431" xr:uid="{00000000-0005-0000-0000-0000AF010000}"/>
    <cellStyle name="Note 3 89" xfId="432" xr:uid="{00000000-0005-0000-0000-0000B0010000}"/>
    <cellStyle name="Note 3 9" xfId="433" xr:uid="{00000000-0005-0000-0000-0000B1010000}"/>
    <cellStyle name="Note 3 90" xfId="434" xr:uid="{00000000-0005-0000-0000-0000B2010000}"/>
    <cellStyle name="Note 4 10" xfId="435" xr:uid="{00000000-0005-0000-0000-0000B3010000}"/>
    <cellStyle name="Note 4 11" xfId="436" xr:uid="{00000000-0005-0000-0000-0000B4010000}"/>
    <cellStyle name="Note 4 12" xfId="437" xr:uid="{00000000-0005-0000-0000-0000B5010000}"/>
    <cellStyle name="Note 4 13" xfId="438" xr:uid="{00000000-0005-0000-0000-0000B6010000}"/>
    <cellStyle name="Note 4 14" xfId="439" xr:uid="{00000000-0005-0000-0000-0000B7010000}"/>
    <cellStyle name="Note 4 15" xfId="440" xr:uid="{00000000-0005-0000-0000-0000B8010000}"/>
    <cellStyle name="Note 4 16" xfId="441" xr:uid="{00000000-0005-0000-0000-0000B9010000}"/>
    <cellStyle name="Note 4 17" xfId="442" xr:uid="{00000000-0005-0000-0000-0000BA010000}"/>
    <cellStyle name="Note 4 18" xfId="443" xr:uid="{00000000-0005-0000-0000-0000BB010000}"/>
    <cellStyle name="Note 4 19" xfId="444" xr:uid="{00000000-0005-0000-0000-0000BC010000}"/>
    <cellStyle name="Note 4 2" xfId="445" xr:uid="{00000000-0005-0000-0000-0000BD010000}"/>
    <cellStyle name="Note 4 20" xfId="446" xr:uid="{00000000-0005-0000-0000-0000BE010000}"/>
    <cellStyle name="Note 4 21" xfId="447" xr:uid="{00000000-0005-0000-0000-0000BF010000}"/>
    <cellStyle name="Note 4 22" xfId="448" xr:uid="{00000000-0005-0000-0000-0000C0010000}"/>
    <cellStyle name="Note 4 23" xfId="449" xr:uid="{00000000-0005-0000-0000-0000C1010000}"/>
    <cellStyle name="Note 4 24" xfId="450" xr:uid="{00000000-0005-0000-0000-0000C2010000}"/>
    <cellStyle name="Note 4 25" xfId="451" xr:uid="{00000000-0005-0000-0000-0000C3010000}"/>
    <cellStyle name="Note 4 26" xfId="452" xr:uid="{00000000-0005-0000-0000-0000C4010000}"/>
    <cellStyle name="Note 4 27" xfId="453" xr:uid="{00000000-0005-0000-0000-0000C5010000}"/>
    <cellStyle name="Note 4 28" xfId="454" xr:uid="{00000000-0005-0000-0000-0000C6010000}"/>
    <cellStyle name="Note 4 29" xfId="455" xr:uid="{00000000-0005-0000-0000-0000C7010000}"/>
    <cellStyle name="Note 4 3" xfId="456" xr:uid="{00000000-0005-0000-0000-0000C8010000}"/>
    <cellStyle name="Note 4 30" xfId="457" xr:uid="{00000000-0005-0000-0000-0000C9010000}"/>
    <cellStyle name="Note 4 31" xfId="458" xr:uid="{00000000-0005-0000-0000-0000CA010000}"/>
    <cellStyle name="Note 4 32" xfId="459" xr:uid="{00000000-0005-0000-0000-0000CB010000}"/>
    <cellStyle name="Note 4 33" xfId="460" xr:uid="{00000000-0005-0000-0000-0000CC010000}"/>
    <cellStyle name="Note 4 34" xfId="461" xr:uid="{00000000-0005-0000-0000-0000CD010000}"/>
    <cellStyle name="Note 4 35" xfId="462" xr:uid="{00000000-0005-0000-0000-0000CE010000}"/>
    <cellStyle name="Note 4 36" xfId="463" xr:uid="{00000000-0005-0000-0000-0000CF010000}"/>
    <cellStyle name="Note 4 37" xfId="464" xr:uid="{00000000-0005-0000-0000-0000D0010000}"/>
    <cellStyle name="Note 4 38" xfId="465" xr:uid="{00000000-0005-0000-0000-0000D1010000}"/>
    <cellStyle name="Note 4 39" xfId="466" xr:uid="{00000000-0005-0000-0000-0000D2010000}"/>
    <cellStyle name="Note 4 4" xfId="467" xr:uid="{00000000-0005-0000-0000-0000D3010000}"/>
    <cellStyle name="Note 4 40" xfId="468" xr:uid="{00000000-0005-0000-0000-0000D4010000}"/>
    <cellStyle name="Note 4 41" xfId="469" xr:uid="{00000000-0005-0000-0000-0000D5010000}"/>
    <cellStyle name="Note 4 42" xfId="470" xr:uid="{00000000-0005-0000-0000-0000D6010000}"/>
    <cellStyle name="Note 4 43" xfId="471" xr:uid="{00000000-0005-0000-0000-0000D7010000}"/>
    <cellStyle name="Note 4 44" xfId="472" xr:uid="{00000000-0005-0000-0000-0000D8010000}"/>
    <cellStyle name="Note 4 45" xfId="473" xr:uid="{00000000-0005-0000-0000-0000D9010000}"/>
    <cellStyle name="Note 4 46" xfId="474" xr:uid="{00000000-0005-0000-0000-0000DA010000}"/>
    <cellStyle name="Note 4 47" xfId="475" xr:uid="{00000000-0005-0000-0000-0000DB010000}"/>
    <cellStyle name="Note 4 48" xfId="476" xr:uid="{00000000-0005-0000-0000-0000DC010000}"/>
    <cellStyle name="Note 4 49" xfId="477" xr:uid="{00000000-0005-0000-0000-0000DD010000}"/>
    <cellStyle name="Note 4 5" xfId="478" xr:uid="{00000000-0005-0000-0000-0000DE010000}"/>
    <cellStyle name="Note 4 50" xfId="479" xr:uid="{00000000-0005-0000-0000-0000DF010000}"/>
    <cellStyle name="Note 4 51" xfId="480" xr:uid="{00000000-0005-0000-0000-0000E0010000}"/>
    <cellStyle name="Note 4 52" xfId="481" xr:uid="{00000000-0005-0000-0000-0000E1010000}"/>
    <cellStyle name="Note 4 53" xfId="482" xr:uid="{00000000-0005-0000-0000-0000E2010000}"/>
    <cellStyle name="Note 4 54" xfId="483" xr:uid="{00000000-0005-0000-0000-0000E3010000}"/>
    <cellStyle name="Note 4 55" xfId="484" xr:uid="{00000000-0005-0000-0000-0000E4010000}"/>
    <cellStyle name="Note 4 56" xfId="485" xr:uid="{00000000-0005-0000-0000-0000E5010000}"/>
    <cellStyle name="Note 4 57" xfId="486" xr:uid="{00000000-0005-0000-0000-0000E6010000}"/>
    <cellStyle name="Note 4 58" xfId="487" xr:uid="{00000000-0005-0000-0000-0000E7010000}"/>
    <cellStyle name="Note 4 59" xfId="488" xr:uid="{00000000-0005-0000-0000-0000E8010000}"/>
    <cellStyle name="Note 4 6" xfId="489" xr:uid="{00000000-0005-0000-0000-0000E9010000}"/>
    <cellStyle name="Note 4 60" xfId="490" xr:uid="{00000000-0005-0000-0000-0000EA010000}"/>
    <cellStyle name="Note 4 61" xfId="491" xr:uid="{00000000-0005-0000-0000-0000EB010000}"/>
    <cellStyle name="Note 4 62" xfId="492" xr:uid="{00000000-0005-0000-0000-0000EC010000}"/>
    <cellStyle name="Note 4 63" xfId="493" xr:uid="{00000000-0005-0000-0000-0000ED010000}"/>
    <cellStyle name="Note 4 64" xfId="494" xr:uid="{00000000-0005-0000-0000-0000EE010000}"/>
    <cellStyle name="Note 4 65" xfId="495" xr:uid="{00000000-0005-0000-0000-0000EF010000}"/>
    <cellStyle name="Note 4 66" xfId="496" xr:uid="{00000000-0005-0000-0000-0000F0010000}"/>
    <cellStyle name="Note 4 67" xfId="497" xr:uid="{00000000-0005-0000-0000-0000F1010000}"/>
    <cellStyle name="Note 4 68" xfId="498" xr:uid="{00000000-0005-0000-0000-0000F2010000}"/>
    <cellStyle name="Note 4 69" xfId="499" xr:uid="{00000000-0005-0000-0000-0000F3010000}"/>
    <cellStyle name="Note 4 7" xfId="500" xr:uid="{00000000-0005-0000-0000-0000F4010000}"/>
    <cellStyle name="Note 4 70" xfId="501" xr:uid="{00000000-0005-0000-0000-0000F5010000}"/>
    <cellStyle name="Note 4 71" xfId="502" xr:uid="{00000000-0005-0000-0000-0000F6010000}"/>
    <cellStyle name="Note 4 72" xfId="503" xr:uid="{00000000-0005-0000-0000-0000F7010000}"/>
    <cellStyle name="Note 4 73" xfId="504" xr:uid="{00000000-0005-0000-0000-0000F8010000}"/>
    <cellStyle name="Note 4 74" xfId="505" xr:uid="{00000000-0005-0000-0000-0000F9010000}"/>
    <cellStyle name="Note 4 75" xfId="506" xr:uid="{00000000-0005-0000-0000-0000FA010000}"/>
    <cellStyle name="Note 4 76" xfId="507" xr:uid="{00000000-0005-0000-0000-0000FB010000}"/>
    <cellStyle name="Note 4 77" xfId="508" xr:uid="{00000000-0005-0000-0000-0000FC010000}"/>
    <cellStyle name="Note 4 78" xfId="509" xr:uid="{00000000-0005-0000-0000-0000FD010000}"/>
    <cellStyle name="Note 4 79" xfId="510" xr:uid="{00000000-0005-0000-0000-0000FE010000}"/>
    <cellStyle name="Note 4 8" xfId="511" xr:uid="{00000000-0005-0000-0000-0000FF010000}"/>
    <cellStyle name="Note 4 80" xfId="512" xr:uid="{00000000-0005-0000-0000-000000020000}"/>
    <cellStyle name="Note 4 81" xfId="513" xr:uid="{00000000-0005-0000-0000-000001020000}"/>
    <cellStyle name="Note 4 82" xfId="514" xr:uid="{00000000-0005-0000-0000-000002020000}"/>
    <cellStyle name="Note 4 83" xfId="515" xr:uid="{00000000-0005-0000-0000-000003020000}"/>
    <cellStyle name="Note 4 84" xfId="516" xr:uid="{00000000-0005-0000-0000-000004020000}"/>
    <cellStyle name="Note 4 85" xfId="517" xr:uid="{00000000-0005-0000-0000-000005020000}"/>
    <cellStyle name="Note 4 86" xfId="518" xr:uid="{00000000-0005-0000-0000-000006020000}"/>
    <cellStyle name="Note 4 87" xfId="519" xr:uid="{00000000-0005-0000-0000-000007020000}"/>
    <cellStyle name="Note 4 88" xfId="520" xr:uid="{00000000-0005-0000-0000-000008020000}"/>
    <cellStyle name="Note 4 89" xfId="521" xr:uid="{00000000-0005-0000-0000-000009020000}"/>
    <cellStyle name="Note 4 9" xfId="522" xr:uid="{00000000-0005-0000-0000-00000A020000}"/>
    <cellStyle name="Note 4 90" xfId="523" xr:uid="{00000000-0005-0000-0000-00000B020000}"/>
    <cellStyle name="Note 5 10" xfId="524" xr:uid="{00000000-0005-0000-0000-00000C020000}"/>
    <cellStyle name="Note 5 11" xfId="525" xr:uid="{00000000-0005-0000-0000-00000D020000}"/>
    <cellStyle name="Note 5 12" xfId="526" xr:uid="{00000000-0005-0000-0000-00000E020000}"/>
    <cellStyle name="Note 5 13" xfId="527" xr:uid="{00000000-0005-0000-0000-00000F020000}"/>
    <cellStyle name="Note 5 14" xfId="528" xr:uid="{00000000-0005-0000-0000-000010020000}"/>
    <cellStyle name="Note 5 15" xfId="529" xr:uid="{00000000-0005-0000-0000-000011020000}"/>
    <cellStyle name="Note 5 16" xfId="530" xr:uid="{00000000-0005-0000-0000-000012020000}"/>
    <cellStyle name="Note 5 17" xfId="531" xr:uid="{00000000-0005-0000-0000-000013020000}"/>
    <cellStyle name="Note 5 18" xfId="532" xr:uid="{00000000-0005-0000-0000-000014020000}"/>
    <cellStyle name="Note 5 19" xfId="533" xr:uid="{00000000-0005-0000-0000-000015020000}"/>
    <cellStyle name="Note 5 2" xfId="534" xr:uid="{00000000-0005-0000-0000-000016020000}"/>
    <cellStyle name="Note 5 20" xfId="535" xr:uid="{00000000-0005-0000-0000-000017020000}"/>
    <cellStyle name="Note 5 21" xfId="536" xr:uid="{00000000-0005-0000-0000-000018020000}"/>
    <cellStyle name="Note 5 22" xfId="537" xr:uid="{00000000-0005-0000-0000-000019020000}"/>
    <cellStyle name="Note 5 23" xfId="538" xr:uid="{00000000-0005-0000-0000-00001A020000}"/>
    <cellStyle name="Note 5 24" xfId="539" xr:uid="{00000000-0005-0000-0000-00001B020000}"/>
    <cellStyle name="Note 5 25" xfId="540" xr:uid="{00000000-0005-0000-0000-00001C020000}"/>
    <cellStyle name="Note 5 26" xfId="541" xr:uid="{00000000-0005-0000-0000-00001D020000}"/>
    <cellStyle name="Note 5 27" xfId="542" xr:uid="{00000000-0005-0000-0000-00001E020000}"/>
    <cellStyle name="Note 5 28" xfId="543" xr:uid="{00000000-0005-0000-0000-00001F020000}"/>
    <cellStyle name="Note 5 29" xfId="544" xr:uid="{00000000-0005-0000-0000-000020020000}"/>
    <cellStyle name="Note 5 3" xfId="545" xr:uid="{00000000-0005-0000-0000-000021020000}"/>
    <cellStyle name="Note 5 30" xfId="546" xr:uid="{00000000-0005-0000-0000-000022020000}"/>
    <cellStyle name="Note 5 31" xfId="547" xr:uid="{00000000-0005-0000-0000-000023020000}"/>
    <cellStyle name="Note 5 32" xfId="548" xr:uid="{00000000-0005-0000-0000-000024020000}"/>
    <cellStyle name="Note 5 33" xfId="549" xr:uid="{00000000-0005-0000-0000-000025020000}"/>
    <cellStyle name="Note 5 34" xfId="550" xr:uid="{00000000-0005-0000-0000-000026020000}"/>
    <cellStyle name="Note 5 35" xfId="551" xr:uid="{00000000-0005-0000-0000-000027020000}"/>
    <cellStyle name="Note 5 36" xfId="552" xr:uid="{00000000-0005-0000-0000-000028020000}"/>
    <cellStyle name="Note 5 37" xfId="553" xr:uid="{00000000-0005-0000-0000-000029020000}"/>
    <cellStyle name="Note 5 38" xfId="554" xr:uid="{00000000-0005-0000-0000-00002A020000}"/>
    <cellStyle name="Note 5 39" xfId="555" xr:uid="{00000000-0005-0000-0000-00002B020000}"/>
    <cellStyle name="Note 5 4" xfId="556" xr:uid="{00000000-0005-0000-0000-00002C020000}"/>
    <cellStyle name="Note 5 40" xfId="557" xr:uid="{00000000-0005-0000-0000-00002D020000}"/>
    <cellStyle name="Note 5 41" xfId="558" xr:uid="{00000000-0005-0000-0000-00002E020000}"/>
    <cellStyle name="Note 5 42" xfId="559" xr:uid="{00000000-0005-0000-0000-00002F020000}"/>
    <cellStyle name="Note 5 43" xfId="560" xr:uid="{00000000-0005-0000-0000-000030020000}"/>
    <cellStyle name="Note 5 44" xfId="561" xr:uid="{00000000-0005-0000-0000-000031020000}"/>
    <cellStyle name="Note 5 45" xfId="562" xr:uid="{00000000-0005-0000-0000-000032020000}"/>
    <cellStyle name="Note 5 46" xfId="563" xr:uid="{00000000-0005-0000-0000-000033020000}"/>
    <cellStyle name="Note 5 47" xfId="564" xr:uid="{00000000-0005-0000-0000-000034020000}"/>
    <cellStyle name="Note 5 48" xfId="565" xr:uid="{00000000-0005-0000-0000-000035020000}"/>
    <cellStyle name="Note 5 49" xfId="566" xr:uid="{00000000-0005-0000-0000-000036020000}"/>
    <cellStyle name="Note 5 5" xfId="567" xr:uid="{00000000-0005-0000-0000-000037020000}"/>
    <cellStyle name="Note 5 50" xfId="568" xr:uid="{00000000-0005-0000-0000-000038020000}"/>
    <cellStyle name="Note 5 51" xfId="569" xr:uid="{00000000-0005-0000-0000-000039020000}"/>
    <cellStyle name="Note 5 52" xfId="570" xr:uid="{00000000-0005-0000-0000-00003A020000}"/>
    <cellStyle name="Note 5 53" xfId="571" xr:uid="{00000000-0005-0000-0000-00003B020000}"/>
    <cellStyle name="Note 5 54" xfId="572" xr:uid="{00000000-0005-0000-0000-00003C020000}"/>
    <cellStyle name="Note 5 55" xfId="573" xr:uid="{00000000-0005-0000-0000-00003D020000}"/>
    <cellStyle name="Note 5 56" xfId="574" xr:uid="{00000000-0005-0000-0000-00003E020000}"/>
    <cellStyle name="Note 5 57" xfId="575" xr:uid="{00000000-0005-0000-0000-00003F020000}"/>
    <cellStyle name="Note 5 58" xfId="576" xr:uid="{00000000-0005-0000-0000-000040020000}"/>
    <cellStyle name="Note 5 59" xfId="577" xr:uid="{00000000-0005-0000-0000-000041020000}"/>
    <cellStyle name="Note 5 6" xfId="578" xr:uid="{00000000-0005-0000-0000-000042020000}"/>
    <cellStyle name="Note 5 60" xfId="579" xr:uid="{00000000-0005-0000-0000-000043020000}"/>
    <cellStyle name="Note 5 61" xfId="580" xr:uid="{00000000-0005-0000-0000-000044020000}"/>
    <cellStyle name="Note 5 62" xfId="581" xr:uid="{00000000-0005-0000-0000-000045020000}"/>
    <cellStyle name="Note 5 63" xfId="582" xr:uid="{00000000-0005-0000-0000-000046020000}"/>
    <cellStyle name="Note 5 64" xfId="583" xr:uid="{00000000-0005-0000-0000-000047020000}"/>
    <cellStyle name="Note 5 65" xfId="584" xr:uid="{00000000-0005-0000-0000-000048020000}"/>
    <cellStyle name="Note 5 66" xfId="585" xr:uid="{00000000-0005-0000-0000-000049020000}"/>
    <cellStyle name="Note 5 67" xfId="586" xr:uid="{00000000-0005-0000-0000-00004A020000}"/>
    <cellStyle name="Note 5 68" xfId="587" xr:uid="{00000000-0005-0000-0000-00004B020000}"/>
    <cellStyle name="Note 5 69" xfId="588" xr:uid="{00000000-0005-0000-0000-00004C020000}"/>
    <cellStyle name="Note 5 7" xfId="589" xr:uid="{00000000-0005-0000-0000-00004D020000}"/>
    <cellStyle name="Note 5 70" xfId="590" xr:uid="{00000000-0005-0000-0000-00004E020000}"/>
    <cellStyle name="Note 5 71" xfId="591" xr:uid="{00000000-0005-0000-0000-00004F020000}"/>
    <cellStyle name="Note 5 72" xfId="592" xr:uid="{00000000-0005-0000-0000-000050020000}"/>
    <cellStyle name="Note 5 73" xfId="593" xr:uid="{00000000-0005-0000-0000-000051020000}"/>
    <cellStyle name="Note 5 74" xfId="594" xr:uid="{00000000-0005-0000-0000-000052020000}"/>
    <cellStyle name="Note 5 75" xfId="595" xr:uid="{00000000-0005-0000-0000-000053020000}"/>
    <cellStyle name="Note 5 76" xfId="596" xr:uid="{00000000-0005-0000-0000-000054020000}"/>
    <cellStyle name="Note 5 77" xfId="597" xr:uid="{00000000-0005-0000-0000-000055020000}"/>
    <cellStyle name="Note 5 78" xfId="598" xr:uid="{00000000-0005-0000-0000-000056020000}"/>
    <cellStyle name="Note 5 79" xfId="599" xr:uid="{00000000-0005-0000-0000-000057020000}"/>
    <cellStyle name="Note 5 8" xfId="600" xr:uid="{00000000-0005-0000-0000-000058020000}"/>
    <cellStyle name="Note 5 80" xfId="601" xr:uid="{00000000-0005-0000-0000-000059020000}"/>
    <cellStyle name="Note 5 81" xfId="602" xr:uid="{00000000-0005-0000-0000-00005A020000}"/>
    <cellStyle name="Note 5 82" xfId="603" xr:uid="{00000000-0005-0000-0000-00005B020000}"/>
    <cellStyle name="Note 5 83" xfId="604" xr:uid="{00000000-0005-0000-0000-00005C020000}"/>
    <cellStyle name="Note 5 84" xfId="605" xr:uid="{00000000-0005-0000-0000-00005D020000}"/>
    <cellStyle name="Note 5 85" xfId="606" xr:uid="{00000000-0005-0000-0000-00005E020000}"/>
    <cellStyle name="Note 5 86" xfId="607" xr:uid="{00000000-0005-0000-0000-00005F020000}"/>
    <cellStyle name="Note 5 87" xfId="608" xr:uid="{00000000-0005-0000-0000-000060020000}"/>
    <cellStyle name="Note 5 88" xfId="609" xr:uid="{00000000-0005-0000-0000-000061020000}"/>
    <cellStyle name="Note 5 89" xfId="610" xr:uid="{00000000-0005-0000-0000-000062020000}"/>
    <cellStyle name="Note 5 9" xfId="611" xr:uid="{00000000-0005-0000-0000-000063020000}"/>
    <cellStyle name="Note 5 90" xfId="612" xr:uid="{00000000-0005-0000-0000-000064020000}"/>
    <cellStyle name="Percent" xfId="632" builtinId="5"/>
    <cellStyle name="Percent 2" xfId="613" xr:uid="{00000000-0005-0000-0000-000065020000}"/>
    <cellStyle name="Percent 2 2" xfId="614" xr:uid="{00000000-0005-0000-0000-000066020000}"/>
    <cellStyle name="Percent 2 3" xfId="615" xr:uid="{00000000-0005-0000-0000-000067020000}"/>
    <cellStyle name="Percent 2 4" xfId="616" xr:uid="{00000000-0005-0000-0000-000068020000}"/>
    <cellStyle name="Percent 3" xfId="617" xr:uid="{00000000-0005-0000-0000-000069020000}"/>
    <cellStyle name="Percent 3 2" xfId="618" xr:uid="{00000000-0005-0000-0000-00006A020000}"/>
    <cellStyle name="percentage difference" xfId="619" xr:uid="{00000000-0005-0000-0000-00006B020000}"/>
    <cellStyle name="percentage difference one decimal" xfId="620" xr:uid="{00000000-0005-0000-0000-00006C020000}"/>
    <cellStyle name="percentage difference zero decimal" xfId="621" xr:uid="{00000000-0005-0000-0000-00006D020000}"/>
    <cellStyle name="Porcentual 2" xfId="622" xr:uid="{00000000-0005-0000-0000-00006F020000}"/>
    <cellStyle name="Porcentual 2 2" xfId="623" xr:uid="{00000000-0005-0000-0000-000070020000}"/>
    <cellStyle name="Porcentual 3" xfId="624" xr:uid="{00000000-0005-0000-0000-000071020000}"/>
    <cellStyle name="Porcentual 3 2" xfId="625" xr:uid="{00000000-0005-0000-0000-000072020000}"/>
    <cellStyle name="Porcentual 3 3" xfId="626" xr:uid="{00000000-0005-0000-0000-000073020000}"/>
    <cellStyle name="Porcentual 3 4" xfId="627" xr:uid="{00000000-0005-0000-0000-000074020000}"/>
    <cellStyle name="Porcentual 3 5" xfId="628" xr:uid="{00000000-0005-0000-0000-000075020000}"/>
    <cellStyle name="Publication" xfId="629" xr:uid="{00000000-0005-0000-0000-000076020000}"/>
    <cellStyle name="Red Text" xfId="630" xr:uid="{00000000-0005-0000-0000-000077020000}"/>
    <cellStyle name="TopGrey" xfId="631" xr:uid="{00000000-0005-0000-0000-000078020000}"/>
  </cellStyles>
  <dxfs count="0"/>
  <tableStyles count="1" defaultTableStyle="TableStyleMedium9" defaultPivotStyle="PivotStyleLight16">
    <tableStyle name="Invisible" pivot="0" table="0" count="0" xr9:uid="{84A39A3B-88D6-4A43-9645-6B648BBAA934}"/>
  </tableStyles>
  <colors>
    <mruColors>
      <color rgb="FF005198"/>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1862666</xdr:colOff>
      <xdr:row>0</xdr:row>
      <xdr:rowOff>74085</xdr:rowOff>
    </xdr:from>
    <xdr:to>
      <xdr:col>1</xdr:col>
      <xdr:colOff>2730499</xdr:colOff>
      <xdr:row>5</xdr:row>
      <xdr:rowOff>65849</xdr:rowOff>
    </xdr:to>
    <xdr:pic>
      <xdr:nvPicPr>
        <xdr:cNvPr id="3" name="Picture 3">
          <a:extLst>
            <a:ext uri="{FF2B5EF4-FFF2-40B4-BE49-F238E27FC236}">
              <a16:creationId xmlns:a16="http://schemas.microsoft.com/office/drawing/2014/main" id="{D2597391-EF89-4953-9AEA-73949D9248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8013" b="-2220"/>
        <a:stretch/>
      </xdr:blipFill>
      <xdr:spPr>
        <a:xfrm>
          <a:off x="2508249" y="74085"/>
          <a:ext cx="867833" cy="7855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cto%20publico\PBSECQKaren%2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GCP-STRUCTURE\Manual%20Operativo%20DGCP\Manuales%20de%20Soporte\Sistema%20de%20Informacion%20Financiera\Sistema%20de%20Informac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ancentral.gov.do/Documents%20and%20Settings/1989644/Desktop/CUADROS%20PARA%20PUBLICAR%20EN%20LA%20WEBB%20-%2002%20JUN2004%20.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M:\BACK-OFFICE\ESTAD&#205;STICAS-DE-DEUDA\Saldos\SALDO%20MENSUAL\Archivos_actualizaci&#243;n\Datos.xlsx" TargetMode="External"/><Relationship Id="rId1" Type="http://schemas.openxmlformats.org/officeDocument/2006/relationships/externalLinkPath" Target="/BACK-OFFICE/ESTAD&#205;STICAS-DE-DEUDA/Saldos/SALDO%20MENSUAL/Archivos_actualizaci&#243;n/Datos.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M:\BACK-OFFICE\ESTAD&#205;STICAS-DE-DEUDA\Saldos\SALDO%20MENSUAL\Archivos_actualizaci&#243;n\Saldo_SPNF_T.xlsx" TargetMode="External"/><Relationship Id="rId1" Type="http://schemas.openxmlformats.org/officeDocument/2006/relationships/externalLinkPath" Target="/BACK-OFFICE/ESTAD&#205;STICAS-DE-DEUDA/Saldos/SALDO%20MENSUAL/Archivos_actualizaci&#243;n/Saldo_SPNF_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ACK-OFFICE/ESTAD&#205;STICAS-DE-DEUDA/Saldos/SALDO%20MENSUAL/Archivos_actualizaci&#243;n/Trimestral/Espa&#241;ol/20210416_SalxPlaz_Mar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BSECQ"/>
      <sheetName val="Sheet1"/>
      <sheetName val="A"/>
      <sheetName val="B"/>
      <sheetName val="Cuadro programa 2003"/>
      <sheetName val="C"/>
      <sheetName val="D"/>
      <sheetName val="TRANSF"/>
      <sheetName val="Gasto unidad proy"/>
      <sheetName val="ajustes"/>
      <sheetName val="cuadro version 2 programa 2003"/>
      <sheetName val="Cuadro final programa 2003"/>
      <sheetName val="Sheet1 (2)"/>
      <sheetName val="Gobierno General RESUMEN"/>
      <sheetName val="Cuadro V"/>
      <sheetName val="Cuadro VI"/>
      <sheetName val="Cuadro VII"/>
      <sheetName val="Cuadro VIII"/>
      <sheetName val="Cuadro IX"/>
      <sheetName val="Cuadro X"/>
      <sheetName val="Cuadro XI"/>
      <sheetName val="CUADROS XII"/>
      <sheetName val="Cuadro_programa_2003"/>
      <sheetName val="Gasto_unidad_proy"/>
      <sheetName val="cuadro_version_2_programa_2003"/>
      <sheetName val="Cuadro_final_programa_2003"/>
      <sheetName val="Sheet1_(2)"/>
      <sheetName val="Gobierno_General_RESUMEN"/>
      <sheetName val="Cuadro_V"/>
      <sheetName val="Cuadro_VI"/>
      <sheetName val="Cuadro_VII"/>
      <sheetName val="Cuadro_VIII"/>
      <sheetName val="Cuadro_IX"/>
      <sheetName val="Cuadro_X"/>
      <sheetName val="Cuadro_XI"/>
      <sheetName val="CUADROS_X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sas"/>
      <sheetName val="Tablas"/>
      <sheetName val="Resumen-Estadisticas"/>
      <sheetName val="Graficos"/>
    </sheetNames>
    <sheetDataSet>
      <sheetData sheetId="0"/>
      <sheetData sheetId="1">
        <row r="1">
          <cell r="IV1" t="str">
            <v>updated</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uda Púb. Ext.Global 1961-2004"/>
      <sheetName val="Evolución Deuda Ene-dic 2003"/>
      <sheetName val="Evolución Deuda Ene-jun 2004"/>
      <sheetName val="Estim. Serv.04-09 por acreedor "/>
      <sheetName val="Est.Serv.04-09 deudor- acreedor"/>
      <sheetName val="Estim. Servicio 2004 por mes"/>
      <sheetName val="Estim. Servicio 2005 por mes"/>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DataT"/>
      <sheetName val="Data"/>
      <sheetName val="IndicesT."/>
      <sheetName val="Indices"/>
      <sheetName val="TC"/>
      <sheetName val="Atrasos PDVSA y BCV"/>
      <sheetName val="IndicesT"/>
      <sheetName val="DataT."/>
      <sheetName val="DataT.."/>
    </sheetNames>
    <sheetDataSet>
      <sheetData sheetId="0">
        <row r="23">
          <cell r="J23" t="str">
            <v>As of  December  31st, 2024</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2"/>
      <sheetName val="Sheet1"/>
      <sheetName val="Log"/>
      <sheetName val="BD_SALDOS"/>
      <sheetName val="BD_COMISIONES GC"/>
      <sheetName val="BD_INTERESES POR FUERA"/>
      <sheetName val="Saldo-Evolución"/>
      <sheetName val="Saldo-Evolución Q"/>
      <sheetName val="Por Acreedor"/>
      <sheetName val="Intereses Promedio"/>
      <sheetName val="Tasa"/>
      <sheetName val="Por Plazos"/>
      <sheetName val="Por Tipo de Interés"/>
      <sheetName val="Por Moneda"/>
      <sheetName val="Indicadores de Riesgo"/>
      <sheetName val="Graficas"/>
    </sheetNames>
    <sheetDataSet>
      <sheetData sheetId="0"/>
      <sheetData sheetId="1"/>
      <sheetData sheetId="2"/>
      <sheetData sheetId="3"/>
      <sheetData sheetId="4"/>
      <sheetData sheetId="5"/>
      <sheetData sheetId="6"/>
      <sheetData sheetId="7"/>
      <sheetData sheetId="8"/>
      <sheetData sheetId="9"/>
      <sheetData sheetId="10"/>
      <sheetData sheetId="11">
        <row r="22">
          <cell r="D22">
            <v>30.217235648619532</v>
          </cell>
          <cell r="E22">
            <v>5.4530477698315372E-2</v>
          </cell>
        </row>
      </sheetData>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 PLAZOS"/>
    </sheetNames>
    <sheetDataSet>
      <sheetData sheetId="0" refreshError="1">
        <row r="19">
          <cell r="C19">
            <v>57587.18202162737</v>
          </cell>
        </row>
        <row r="24">
          <cell r="C24">
            <v>35.608101279091223</v>
          </cell>
        </row>
        <row r="25">
          <cell r="C25">
            <v>175.95409876799997</v>
          </cell>
        </row>
        <row r="26">
          <cell r="C26">
            <v>30759.705848068999</v>
          </cell>
        </row>
        <row r="27">
          <cell r="C27">
            <v>24411.995257875657</v>
          </cell>
        </row>
        <row r="30">
          <cell r="C30">
            <v>1301.6501238249998</v>
          </cell>
        </row>
        <row r="31">
          <cell r="C31">
            <v>526.81943887900002</v>
          </cell>
        </row>
        <row r="32">
          <cell r="C32">
            <v>345.23191728299997</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G63"/>
  <sheetViews>
    <sheetView showGridLines="0" tabSelected="1" zoomScale="90" zoomScaleNormal="90" workbookViewId="0"/>
  </sheetViews>
  <sheetFormatPr defaultColWidth="9.140625" defaultRowHeight="12.75"/>
  <cols>
    <col min="1" max="1" width="2" style="1" customWidth="1"/>
    <col min="2" max="2" width="41.5703125" style="1" customWidth="1"/>
    <col min="3" max="3" width="14.7109375" style="1" customWidth="1"/>
    <col min="4" max="4" width="12.7109375" style="1" customWidth="1"/>
    <col min="5" max="16384" width="9.140625" style="1"/>
  </cols>
  <sheetData>
    <row r="7" spans="1:4">
      <c r="B7" s="48" t="s">
        <v>3</v>
      </c>
      <c r="C7" s="48"/>
      <c r="D7" s="48"/>
    </row>
    <row r="8" spans="1:4">
      <c r="B8" s="48" t="s">
        <v>2</v>
      </c>
      <c r="C8" s="48"/>
      <c r="D8" s="48"/>
    </row>
    <row r="9" spans="1:4">
      <c r="B9" s="48" t="s">
        <v>1</v>
      </c>
      <c r="C9" s="48"/>
      <c r="D9" s="48"/>
    </row>
    <row r="10" spans="1:4" ht="4.5" customHeight="1">
      <c r="C10" s="2"/>
    </row>
    <row r="11" spans="1:4">
      <c r="C11" s="2"/>
    </row>
    <row r="12" spans="1:4">
      <c r="B12" s="48" t="s">
        <v>4</v>
      </c>
      <c r="C12" s="48"/>
      <c r="D12" s="48"/>
    </row>
    <row r="13" spans="1:4">
      <c r="A13" s="3"/>
      <c r="B13" s="49" t="s">
        <v>5</v>
      </c>
      <c r="C13" s="49"/>
      <c r="D13" s="49"/>
    </row>
    <row r="14" spans="1:4">
      <c r="B14" s="49"/>
      <c r="C14" s="49"/>
      <c r="D14" s="49"/>
    </row>
    <row r="15" spans="1:4">
      <c r="B15" s="50" t="s">
        <v>6</v>
      </c>
      <c r="C15" s="50"/>
      <c r="D15" s="50"/>
    </row>
    <row r="16" spans="1:4" ht="7.9" customHeight="1">
      <c r="B16" s="4"/>
      <c r="D16" s="4"/>
    </row>
    <row r="17" spans="1:7" ht="13.5" thickBot="1">
      <c r="B17" s="51" t="s">
        <v>21</v>
      </c>
      <c r="C17" s="51"/>
      <c r="D17" s="51"/>
    </row>
    <row r="18" spans="1:7" ht="15.75" customHeight="1" thickBot="1">
      <c r="B18" s="40" t="str">
        <f>[4]Info!$J$23</f>
        <v>As of  December  31st, 2024</v>
      </c>
      <c r="C18" s="40" t="s">
        <v>16</v>
      </c>
      <c r="D18" s="40" t="s">
        <v>0</v>
      </c>
    </row>
    <row r="19" spans="1:7" ht="4.1500000000000004" customHeight="1">
      <c r="B19" s="5"/>
    </row>
    <row r="20" spans="1:7" ht="13.5" thickBot="1">
      <c r="B20" s="6" t="s">
        <v>7</v>
      </c>
      <c r="C20" s="7">
        <f>+C22+C30</f>
        <v>57587.18202162737</v>
      </c>
      <c r="D20" s="7">
        <f>C20/C20*100</f>
        <v>100</v>
      </c>
      <c r="F20" s="46"/>
      <c r="G20" s="46"/>
    </row>
    <row r="21" spans="1:7" ht="8.4499999999999993" customHeight="1" thickTop="1">
      <c r="B21" s="8"/>
      <c r="C21" s="9"/>
      <c r="D21" s="41"/>
      <c r="F21" s="46"/>
      <c r="G21" s="46"/>
    </row>
    <row r="22" spans="1:7" ht="13.5" thickBot="1">
      <c r="B22" s="10" t="s">
        <v>8</v>
      </c>
      <c r="C22" s="42">
        <f>+C23+C25+C26+C27+C28</f>
        <v>55413.480541640369</v>
      </c>
      <c r="D22" s="42">
        <f>SUM(D23:D24)</f>
        <v>100</v>
      </c>
      <c r="F22" s="46"/>
      <c r="G22" s="46"/>
    </row>
    <row r="23" spans="1:7" ht="13.5" thickTop="1">
      <c r="A23" s="11"/>
      <c r="B23" s="12" t="s">
        <v>18</v>
      </c>
      <c r="C23" s="13">
        <f>'[5]Por Plazos'!$D$22</f>
        <v>30.217235648619532</v>
      </c>
      <c r="D23" s="43">
        <f>'[5]Por Plazos'!$E$22</f>
        <v>5.4530477698315372E-2</v>
      </c>
      <c r="F23" s="46"/>
      <c r="G23" s="46"/>
    </row>
    <row r="24" spans="1:7">
      <c r="B24" s="12" t="s">
        <v>9</v>
      </c>
      <c r="C24" s="13">
        <f>SUM(C25:C28)</f>
        <v>55383.263305991743</v>
      </c>
      <c r="D24" s="43">
        <f>C24/C22*100</f>
        <v>99.945469522301678</v>
      </c>
      <c r="F24" s="46"/>
      <c r="G24" s="46"/>
    </row>
    <row r="25" spans="1:7">
      <c r="A25" s="14"/>
      <c r="B25" s="15" t="s">
        <v>10</v>
      </c>
      <c r="C25" s="16">
        <f>'[6]POR PLAZOS'!C24</f>
        <v>35.608101279091223</v>
      </c>
      <c r="D25" s="44">
        <f>C25/$C$22*100</f>
        <v>6.4258914854362151E-2</v>
      </c>
      <c r="F25" s="46"/>
      <c r="G25" s="46"/>
    </row>
    <row r="26" spans="1:7">
      <c r="A26" s="14"/>
      <c r="B26" s="15" t="s">
        <v>11</v>
      </c>
      <c r="C26" s="16">
        <f>'[6]POR PLAZOS'!C25</f>
        <v>175.95409876799997</v>
      </c>
      <c r="D26" s="44">
        <f>C26/$C$22*100</f>
        <v>0.31752941170295113</v>
      </c>
      <c r="F26" s="46"/>
      <c r="G26" s="46"/>
    </row>
    <row r="27" spans="1:7">
      <c r="A27" s="14"/>
      <c r="B27" s="15" t="s">
        <v>12</v>
      </c>
      <c r="C27" s="16">
        <f>'[6]POR PLAZOS'!C26</f>
        <v>30759.705848068999</v>
      </c>
      <c r="D27" s="44">
        <f>C27/$C$22*100</f>
        <v>55.509427575036852</v>
      </c>
      <c r="F27" s="46"/>
      <c r="G27" s="46"/>
    </row>
    <row r="28" spans="1:7">
      <c r="A28" s="14"/>
      <c r="B28" s="15" t="s">
        <v>13</v>
      </c>
      <c r="C28" s="16">
        <f>'[6]POR PLAZOS'!C27</f>
        <v>24411.995257875657</v>
      </c>
      <c r="D28" s="44">
        <f>C28/$C$22*100</f>
        <v>44.05425362070752</v>
      </c>
      <c r="F28" s="46"/>
      <c r="G28" s="46"/>
    </row>
    <row r="29" spans="1:7">
      <c r="B29" s="17"/>
      <c r="C29" s="18"/>
      <c r="D29" s="18"/>
      <c r="F29" s="46"/>
      <c r="G29" s="46"/>
    </row>
    <row r="30" spans="1:7" ht="15.75" thickBot="1">
      <c r="A30"/>
      <c r="B30" s="10" t="s">
        <v>14</v>
      </c>
      <c r="C30" s="7">
        <f>SUM(C31:C33)</f>
        <v>2173.7014799869999</v>
      </c>
      <c r="D30" s="7">
        <v>99.999999999999986</v>
      </c>
      <c r="F30" s="46"/>
      <c r="G30" s="46"/>
    </row>
    <row r="31" spans="1:7" ht="13.5" thickTop="1">
      <c r="A31" s="14"/>
      <c r="B31" s="19" t="s">
        <v>10</v>
      </c>
      <c r="C31" s="16">
        <f>'[6]POR PLAZOS'!C30</f>
        <v>1301.6501238249998</v>
      </c>
      <c r="D31" s="45">
        <f>C31/$C$30*100</f>
        <v>59.88173333869122</v>
      </c>
      <c r="F31" s="46"/>
      <c r="G31" s="46"/>
    </row>
    <row r="32" spans="1:7">
      <c r="A32" s="14"/>
      <c r="B32" s="19" t="s">
        <v>11</v>
      </c>
      <c r="C32" s="16">
        <f>'[6]POR PLAZOS'!C31</f>
        <v>526.81943887900002</v>
      </c>
      <c r="D32" s="45">
        <f>C32/$C$30*100</f>
        <v>24.236052821850716</v>
      </c>
      <c r="F32" s="46"/>
      <c r="G32" s="46"/>
    </row>
    <row r="33" spans="1:7">
      <c r="A33" s="14"/>
      <c r="B33" s="19" t="s">
        <v>12</v>
      </c>
      <c r="C33" s="16">
        <f>'[6]POR PLAZOS'!C32</f>
        <v>345.23191728299997</v>
      </c>
      <c r="D33" s="45">
        <f>C33/$C$30*100</f>
        <v>15.882213839458059</v>
      </c>
      <c r="F33" s="46"/>
      <c r="G33" s="46"/>
    </row>
    <row r="34" spans="1:7" ht="13.5" thickBot="1">
      <c r="B34" s="20"/>
      <c r="C34" s="21"/>
      <c r="D34" s="21"/>
      <c r="F34" s="46"/>
      <c r="G34" s="46"/>
    </row>
    <row r="35" spans="1:7" ht="8.25" customHeight="1">
      <c r="C35" s="22"/>
      <c r="F35" s="46"/>
      <c r="G35" s="46"/>
    </row>
    <row r="36" spans="1:7" ht="3.75" customHeight="1">
      <c r="C36" s="23"/>
      <c r="F36" s="46"/>
      <c r="G36" s="46"/>
    </row>
    <row r="37" spans="1:7" ht="13.5" thickBot="1">
      <c r="B37" s="51" t="s">
        <v>15</v>
      </c>
      <c r="C37" s="51"/>
      <c r="D37" s="51"/>
      <c r="F37" s="46"/>
      <c r="G37" s="46"/>
    </row>
    <row r="38" spans="1:7" ht="15" customHeight="1" thickBot="1">
      <c r="B38" s="40" t="str">
        <f>+B18</f>
        <v>As of  December  31st, 2024</v>
      </c>
      <c r="C38" s="40" t="s">
        <v>16</v>
      </c>
      <c r="D38" s="40" t="s">
        <v>0</v>
      </c>
      <c r="F38" s="46"/>
      <c r="G38" s="46"/>
    </row>
    <row r="39" spans="1:7" ht="5.45" customHeight="1">
      <c r="B39" s="24"/>
      <c r="F39" s="46"/>
      <c r="G39" s="46"/>
    </row>
    <row r="40" spans="1:7" ht="13.5" thickBot="1">
      <c r="B40" s="6" t="s">
        <v>7</v>
      </c>
      <c r="C40" s="25">
        <f>C42+C50</f>
        <v>57587.182011539822</v>
      </c>
      <c r="D40" s="7">
        <v>100</v>
      </c>
      <c r="F40" s="46"/>
      <c r="G40" s="46"/>
    </row>
    <row r="41" spans="1:7" ht="4.1500000000000004" customHeight="1" thickTop="1">
      <c r="B41" s="8"/>
      <c r="C41" s="26"/>
      <c r="D41" s="26"/>
      <c r="F41" s="46"/>
      <c r="G41" s="46"/>
    </row>
    <row r="42" spans="1:7" ht="13.5" thickBot="1">
      <c r="B42" s="10" t="s">
        <v>8</v>
      </c>
      <c r="C42" s="27">
        <f>C43+C44</f>
        <v>55413.480531552173</v>
      </c>
      <c r="D42" s="27">
        <f>SUM(D43:D44)</f>
        <v>100</v>
      </c>
      <c r="F42" s="46"/>
      <c r="G42" s="46"/>
    </row>
    <row r="43" spans="1:7" ht="13.5" thickTop="1">
      <c r="A43" s="11"/>
      <c r="B43" s="12" t="s">
        <v>18</v>
      </c>
      <c r="C43" s="26">
        <v>1361.2018748643316</v>
      </c>
      <c r="D43" s="38">
        <f>C43/$C$42*100</f>
        <v>2.4564453663748291</v>
      </c>
      <c r="F43" s="46"/>
      <c r="G43" s="46"/>
    </row>
    <row r="44" spans="1:7">
      <c r="B44" s="12" t="s">
        <v>9</v>
      </c>
      <c r="C44" s="26">
        <f>SUM(C45:C48)</f>
        <v>54052.278656687842</v>
      </c>
      <c r="D44" s="38">
        <f>C44/$C$42*100</f>
        <v>97.543554633625178</v>
      </c>
      <c r="F44" s="46"/>
      <c r="G44" s="46"/>
    </row>
    <row r="45" spans="1:7">
      <c r="A45" s="14"/>
      <c r="B45" s="15" t="s">
        <v>10</v>
      </c>
      <c r="C45" s="39">
        <v>10140.609127222961</v>
      </c>
      <c r="D45" s="39">
        <f>C45/$C$42*100</f>
        <v>18.299895675112747</v>
      </c>
      <c r="F45" s="46"/>
      <c r="G45" s="46"/>
    </row>
    <row r="46" spans="1:7">
      <c r="A46" s="14"/>
      <c r="B46" s="15" t="s">
        <v>11</v>
      </c>
      <c r="C46" s="39">
        <v>7702.2687842963387</v>
      </c>
      <c r="D46" s="39">
        <f t="shared" ref="D46" si="0">C46/$C$42*100</f>
        <v>13.899630036613027</v>
      </c>
      <c r="F46" s="46"/>
      <c r="G46" s="46"/>
    </row>
    <row r="47" spans="1:7">
      <c r="A47" s="19"/>
      <c r="B47" s="15" t="s">
        <v>12</v>
      </c>
      <c r="C47" s="39">
        <v>22022.885690192055</v>
      </c>
      <c r="D47" s="39">
        <f>C47/$C$42*100</f>
        <v>39.742830587319503</v>
      </c>
      <c r="F47" s="46"/>
      <c r="G47" s="46"/>
    </row>
    <row r="48" spans="1:7">
      <c r="A48" s="19"/>
      <c r="B48" s="15" t="s">
        <v>13</v>
      </c>
      <c r="C48" s="39">
        <v>14186.515054976486</v>
      </c>
      <c r="D48" s="39">
        <f>C48/$C$42*100</f>
        <v>25.601198334579887</v>
      </c>
      <c r="F48" s="46"/>
      <c r="G48" s="46"/>
    </row>
    <row r="49" spans="1:7" ht="7.9" customHeight="1">
      <c r="B49" s="17"/>
      <c r="C49" s="28"/>
      <c r="D49" s="29"/>
      <c r="F49" s="46"/>
      <c r="G49" s="46"/>
    </row>
    <row r="50" spans="1:7" ht="13.5" thickBot="1">
      <c r="B50" s="10" t="s">
        <v>14</v>
      </c>
      <c r="C50" s="30">
        <f>SUM(C51:C54)</f>
        <v>2173.7014799876501</v>
      </c>
      <c r="D50" s="30">
        <f>SUM(D51:D54)</f>
        <v>100</v>
      </c>
      <c r="F50" s="46"/>
      <c r="G50" s="46"/>
    </row>
    <row r="51" spans="1:7" ht="13.5" thickTop="1">
      <c r="B51" s="12" t="s">
        <v>18</v>
      </c>
      <c r="C51" s="31">
        <v>814.90136700146479</v>
      </c>
      <c r="D51" s="31">
        <f>C51/$C$50*100</f>
        <v>37.489111292600057</v>
      </c>
      <c r="F51" s="46"/>
      <c r="G51" s="46"/>
    </row>
    <row r="52" spans="1:7">
      <c r="A52" s="14"/>
      <c r="B52" s="19" t="s">
        <v>10</v>
      </c>
      <c r="C52" s="32">
        <v>568.86081021605321</v>
      </c>
      <c r="D52" s="32">
        <f>C52/$C$50*100</f>
        <v>26.170144127577501</v>
      </c>
      <c r="F52" s="46"/>
      <c r="G52" s="46"/>
    </row>
    <row r="53" spans="1:7">
      <c r="A53" s="14"/>
      <c r="B53" s="19" t="s">
        <v>17</v>
      </c>
      <c r="C53" s="32">
        <v>789.93930277013226</v>
      </c>
      <c r="D53" s="32">
        <f>C53/$C$50*100</f>
        <v>36.340744579822449</v>
      </c>
      <c r="F53" s="46"/>
      <c r="G53" s="46"/>
    </row>
    <row r="54" spans="1:7">
      <c r="A54" s="14"/>
      <c r="B54" s="19" t="s">
        <v>22</v>
      </c>
      <c r="C54" s="32">
        <v>0</v>
      </c>
      <c r="D54" s="32">
        <f>C54/$C$50*100</f>
        <v>0</v>
      </c>
      <c r="F54" s="46"/>
      <c r="G54" s="46"/>
    </row>
    <row r="55" spans="1:7" ht="5.25" customHeight="1" thickBot="1">
      <c r="B55" s="20"/>
      <c r="C55" s="21"/>
      <c r="D55" s="21"/>
      <c r="F55" s="46"/>
      <c r="G55" s="46"/>
    </row>
    <row r="56" spans="1:7">
      <c r="C56" s="22"/>
      <c r="F56" s="46"/>
      <c r="G56" s="46"/>
    </row>
    <row r="57" spans="1:7">
      <c r="B57" s="34" t="s">
        <v>20</v>
      </c>
      <c r="C57" s="35"/>
      <c r="D57" s="36"/>
      <c r="F57" s="46"/>
      <c r="G57" s="46"/>
    </row>
    <row r="58" spans="1:7">
      <c r="B58" s="47" t="s">
        <v>19</v>
      </c>
      <c r="C58" s="47"/>
      <c r="D58" s="47"/>
      <c r="F58" s="46"/>
      <c r="G58" s="46"/>
    </row>
    <row r="59" spans="1:7">
      <c r="B59" s="47"/>
      <c r="C59" s="47"/>
      <c r="D59" s="47"/>
      <c r="F59" s="46"/>
      <c r="G59" s="46"/>
    </row>
    <row r="60" spans="1:7">
      <c r="B60" s="47"/>
      <c r="C60" s="47"/>
      <c r="D60" s="47"/>
      <c r="F60" s="46"/>
      <c r="G60" s="46"/>
    </row>
    <row r="61" spans="1:7" ht="13.5" customHeight="1">
      <c r="B61" s="37"/>
      <c r="C61" s="33"/>
      <c r="D61" s="33"/>
      <c r="F61" s="46"/>
      <c r="G61" s="46"/>
    </row>
    <row r="62" spans="1:7">
      <c r="B62" s="34"/>
      <c r="C62" s="33"/>
      <c r="D62" s="33"/>
    </row>
    <row r="63" spans="1:7">
      <c r="B63" s="33"/>
      <c r="C63" s="33"/>
      <c r="D63" s="33"/>
    </row>
  </sheetData>
  <mergeCells count="9">
    <mergeCell ref="B58:D60"/>
    <mergeCell ref="B12:D12"/>
    <mergeCell ref="B13:D14"/>
    <mergeCell ref="B15:D15"/>
    <mergeCell ref="B7:D7"/>
    <mergeCell ref="B8:D8"/>
    <mergeCell ref="B9:D9"/>
    <mergeCell ref="B17:D17"/>
    <mergeCell ref="B37:D37"/>
  </mergeCells>
  <pageMargins left="0.75" right="0.75" top="0.41" bottom="0.48"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bservaci_x00f3_n xmlns="34fe0050-99f8-4994-b714-221fa855c1f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2B12CFAA57C54AA3CB405B4826A63A" ma:contentTypeVersion="13" ma:contentTypeDescription="Create a new document." ma:contentTypeScope="" ma:versionID="a626c9af079451034d73ae08b6b59875">
  <xsd:schema xmlns:xsd="http://www.w3.org/2001/XMLSchema" xmlns:xs="http://www.w3.org/2001/XMLSchema" xmlns:p="http://schemas.microsoft.com/office/2006/metadata/properties" xmlns:ns2="8279a0ae-2a84-48e2-931d-eecc1997422f" xmlns:ns3="34fe0050-99f8-4994-b714-221fa855c1ff" targetNamespace="http://schemas.microsoft.com/office/2006/metadata/properties" ma:root="true" ma:fieldsID="1080a05f1f165c763858a5982e318655" ns2:_="" ns3:_="">
    <xsd:import namespace="8279a0ae-2a84-48e2-931d-eecc1997422f"/>
    <xsd:import namespace="34fe0050-99f8-4994-b714-221fa855c1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Observ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79a0ae-2a84-48e2-931d-eecc1997422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fe0050-99f8-4994-b714-221fa855c1f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Observaci_x00f3_n" ma:index="20" nillable="true" ma:displayName="Observación" ma:internalName="Observaci_x00f3_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496764-4E5B-4996-9FAE-64BC5AF2A65E}">
  <ds:schemaRefs>
    <ds:schemaRef ds:uri="http://schemas.microsoft.com/office/2006/metadata/properties"/>
    <ds:schemaRef ds:uri="http://schemas.microsoft.com/office/infopath/2007/PartnerControls"/>
    <ds:schemaRef ds:uri="34fe0050-99f8-4994-b714-221fa855c1ff"/>
  </ds:schemaRefs>
</ds:datastoreItem>
</file>

<file path=customXml/itemProps2.xml><?xml version="1.0" encoding="utf-8"?>
<ds:datastoreItem xmlns:ds="http://schemas.openxmlformats.org/officeDocument/2006/customXml" ds:itemID="{9D7D6FEF-2D4A-49D0-881E-73ABF871F1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79a0ae-2a84-48e2-931d-eecc1997422f"/>
    <ds:schemaRef ds:uri="34fe0050-99f8-4994-b714-221fa855c1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CA67C5-BCFE-4B56-9C93-A96BC616F6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By Maturity</vt:lpstr>
    </vt:vector>
  </TitlesOfParts>
  <Company>DGCP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rvargas</dc:creator>
  <cp:lastModifiedBy>Pedro Manuel Joaquin Federico</cp:lastModifiedBy>
  <cp:lastPrinted>2014-05-02T15:29:55Z</cp:lastPrinted>
  <dcterms:created xsi:type="dcterms:W3CDTF">2011-05-09T14:07:45Z</dcterms:created>
  <dcterms:modified xsi:type="dcterms:W3CDTF">2025-02-02T21:51:14Z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0x010100E42B12CFAA57C54AA3CB405B4826A63A</vt:lpwstr>
  </property>
</Properties>
</file>